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obgrosfs2\Users\Stevanic\JN_2026\Rekonstrukcija ceste Žalna - Velika Loka\"/>
    </mc:Choice>
  </mc:AlternateContent>
  <xr:revisionPtr revIDLastSave="0" documentId="8_{924409C0-00C3-43C0-A1C1-97434505AD31}" xr6:coauthVersionLast="47" xr6:coauthVersionMax="47" xr10:uidLastSave="{00000000-0000-0000-0000-000000000000}"/>
  <bookViews>
    <workbookView xWindow="28680" yWindow="-120" windowWidth="29040" windowHeight="15720" tabRatio="788" xr2:uid="{00000000-000D-0000-FFFF-FFFF00000000}"/>
  </bookViews>
  <sheets>
    <sheet name="Rekapitulacija" sheetId="1" r:id="rId1"/>
    <sheet name="Skupna_dok" sheetId="5" r:id="rId2"/>
    <sheet name="kanal TL-VL" sheetId="67" r:id="rId3"/>
    <sheet name="kanal VL1" sheetId="49" r:id="rId4"/>
    <sheet name="kanal VL1.1" sheetId="70" r:id="rId5"/>
    <sheet name="kanal VL2" sheetId="71" r:id="rId6"/>
    <sheet name="kanal VZ" sheetId="72" r:id="rId7"/>
  </sheets>
  <definedNames>
    <definedName name="_xlnm.Print_Titles" localSheetId="2">'kanal TL-VL'!$1:$3</definedName>
    <definedName name="_xlnm.Print_Titles" localSheetId="3">'kanal VL1'!$1:$3</definedName>
    <definedName name="_xlnm.Print_Titles" localSheetId="4">'kanal VL1.1'!$1:$3</definedName>
    <definedName name="_xlnm.Print_Titles" localSheetId="5">'kanal VL2'!$1:$3</definedName>
    <definedName name="_xlnm.Print_Titles" localSheetId="6">'kanal VZ'!$1:$3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1" i="72" l="1"/>
  <c r="F71" i="72" s="1"/>
  <c r="D70" i="72"/>
  <c r="F70" i="72" s="1"/>
  <c r="D71" i="71"/>
  <c r="F71" i="71" s="1"/>
  <c r="D70" i="71"/>
  <c r="F70" i="71" s="1"/>
  <c r="F71" i="70"/>
  <c r="D71" i="70"/>
  <c r="D70" i="70"/>
  <c r="F70" i="70" s="1"/>
  <c r="D71" i="49"/>
  <c r="F71" i="49" s="1"/>
  <c r="D70" i="49"/>
  <c r="F70" i="49" s="1"/>
  <c r="D70" i="67"/>
  <c r="D69" i="67"/>
  <c r="D60" i="72"/>
  <c r="F60" i="72" s="1"/>
  <c r="D59" i="72"/>
  <c r="D61" i="72" s="1"/>
  <c r="F61" i="72" s="1"/>
  <c r="D55" i="72"/>
  <c r="F55" i="72" s="1"/>
  <c r="D54" i="72"/>
  <c r="D56" i="72" s="1"/>
  <c r="F56" i="72" s="1"/>
  <c r="D50" i="72"/>
  <c r="F50" i="72" s="1"/>
  <c r="D49" i="72"/>
  <c r="D51" i="72" s="1"/>
  <c r="F51" i="72" s="1"/>
  <c r="D61" i="71"/>
  <c r="F61" i="71" s="1"/>
  <c r="D60" i="71"/>
  <c r="F60" i="71" s="1"/>
  <c r="D59" i="71"/>
  <c r="F59" i="71" s="1"/>
  <c r="D55" i="71"/>
  <c r="F55" i="71" s="1"/>
  <c r="D54" i="71"/>
  <c r="D56" i="71" s="1"/>
  <c r="F56" i="71" s="1"/>
  <c r="D50" i="71"/>
  <c r="F50" i="71" s="1"/>
  <c r="D49" i="71"/>
  <c r="D51" i="71" s="1"/>
  <c r="F51" i="71" s="1"/>
  <c r="D60" i="70"/>
  <c r="F60" i="70" s="1"/>
  <c r="D59" i="70"/>
  <c r="D61" i="70" s="1"/>
  <c r="F61" i="70" s="1"/>
  <c r="D55" i="70"/>
  <c r="F55" i="70" s="1"/>
  <c r="D54" i="70"/>
  <c r="D56" i="70" s="1"/>
  <c r="F56" i="70" s="1"/>
  <c r="D50" i="70"/>
  <c r="F50" i="70" s="1"/>
  <c r="D49" i="70"/>
  <c r="D51" i="70" s="1"/>
  <c r="F51" i="70" s="1"/>
  <c r="D60" i="49"/>
  <c r="F60" i="49" s="1"/>
  <c r="D59" i="49"/>
  <c r="D61" i="49" s="1"/>
  <c r="F61" i="49" s="1"/>
  <c r="D55" i="49"/>
  <c r="F55" i="49" s="1"/>
  <c r="D54" i="49"/>
  <c r="D56" i="49" s="1"/>
  <c r="F56" i="49" s="1"/>
  <c r="D50" i="49"/>
  <c r="F50" i="49" s="1"/>
  <c r="D49" i="49"/>
  <c r="D51" i="49" s="1"/>
  <c r="F51" i="49" s="1"/>
  <c r="D59" i="67"/>
  <c r="F59" i="67" s="1"/>
  <c r="D58" i="67"/>
  <c r="D60" i="67" s="1"/>
  <c r="F60" i="67" s="1"/>
  <c r="D54" i="67"/>
  <c r="F54" i="67" s="1"/>
  <c r="D53" i="67"/>
  <c r="D55" i="67" s="1"/>
  <c r="F55" i="67" s="1"/>
  <c r="D50" i="67"/>
  <c r="D49" i="67"/>
  <c r="B16" i="1"/>
  <c r="D146" i="72"/>
  <c r="F146" i="72" s="1"/>
  <c r="F144" i="72"/>
  <c r="F148" i="72" s="1"/>
  <c r="F15" i="72" s="1"/>
  <c r="F138" i="72"/>
  <c r="F136" i="72"/>
  <c r="F134" i="72"/>
  <c r="F140" i="72" s="1"/>
  <c r="F14" i="72" s="1"/>
  <c r="F128" i="72"/>
  <c r="F126" i="72"/>
  <c r="F124" i="72"/>
  <c r="F122" i="72"/>
  <c r="F120" i="72"/>
  <c r="F130" i="72" s="1"/>
  <c r="F13" i="72" s="1"/>
  <c r="D114" i="72"/>
  <c r="F114" i="72" s="1"/>
  <c r="D112" i="72"/>
  <c r="F112" i="72" s="1"/>
  <c r="F110" i="72"/>
  <c r="F108" i="72"/>
  <c r="F106" i="72"/>
  <c r="F104" i="72"/>
  <c r="F102" i="72"/>
  <c r="F101" i="72"/>
  <c r="F98" i="72"/>
  <c r="F97" i="72"/>
  <c r="F94" i="72"/>
  <c r="F93" i="72"/>
  <c r="F92" i="72"/>
  <c r="F91" i="72"/>
  <c r="D77" i="72"/>
  <c r="D79" i="72" s="1"/>
  <c r="F79" i="72" s="1"/>
  <c r="F75" i="72"/>
  <c r="F73" i="72"/>
  <c r="F67" i="72"/>
  <c r="F65" i="72"/>
  <c r="F63" i="72"/>
  <c r="F46" i="72"/>
  <c r="F44" i="72"/>
  <c r="F42" i="72"/>
  <c r="F36" i="72"/>
  <c r="F34" i="72"/>
  <c r="F32" i="72"/>
  <c r="F30" i="72"/>
  <c r="F28" i="72"/>
  <c r="F26" i="72"/>
  <c r="F24" i="72"/>
  <c r="F22" i="72"/>
  <c r="B15" i="72"/>
  <c r="B14" i="72"/>
  <c r="B13" i="72"/>
  <c r="B12" i="72"/>
  <c r="F11" i="72"/>
  <c r="B11" i="72"/>
  <c r="B10" i="72"/>
  <c r="B9" i="72"/>
  <c r="B15" i="1"/>
  <c r="B14" i="1"/>
  <c r="F110" i="71"/>
  <c r="D146" i="71"/>
  <c r="F146" i="71" s="1"/>
  <c r="F144" i="71"/>
  <c r="F138" i="71"/>
  <c r="F136" i="71"/>
  <c r="F134" i="71"/>
  <c r="F128" i="71"/>
  <c r="F126" i="71"/>
  <c r="F124" i="71"/>
  <c r="F122" i="71"/>
  <c r="F120" i="71"/>
  <c r="D114" i="71"/>
  <c r="F114" i="71" s="1"/>
  <c r="D112" i="71"/>
  <c r="F112" i="71" s="1"/>
  <c r="F108" i="71"/>
  <c r="F106" i="71"/>
  <c r="F104" i="71"/>
  <c r="F102" i="71"/>
  <c r="F101" i="71"/>
  <c r="F98" i="71"/>
  <c r="F97" i="71"/>
  <c r="F94" i="71"/>
  <c r="F93" i="71"/>
  <c r="F92" i="71"/>
  <c r="F91" i="71"/>
  <c r="D77" i="71"/>
  <c r="D79" i="71" s="1"/>
  <c r="F79" i="71" s="1"/>
  <c r="F75" i="71"/>
  <c r="F73" i="71"/>
  <c r="F67" i="71"/>
  <c r="F65" i="71"/>
  <c r="F63" i="71"/>
  <c r="F46" i="71"/>
  <c r="F44" i="71"/>
  <c r="F42" i="71"/>
  <c r="F36" i="71"/>
  <c r="F34" i="71"/>
  <c r="F32" i="71"/>
  <c r="F30" i="71"/>
  <c r="F28" i="71"/>
  <c r="F26" i="71"/>
  <c r="F24" i="71"/>
  <c r="F22" i="71"/>
  <c r="B15" i="71"/>
  <c r="B14" i="71"/>
  <c r="B13" i="71"/>
  <c r="B12" i="71"/>
  <c r="F11" i="71"/>
  <c r="B11" i="71"/>
  <c r="B10" i="71"/>
  <c r="B9" i="71"/>
  <c r="F110" i="49"/>
  <c r="F144" i="70"/>
  <c r="F146" i="70" s="1"/>
  <c r="F15" i="70" s="1"/>
  <c r="D144" i="70"/>
  <c r="F142" i="70"/>
  <c r="F136" i="70"/>
  <c r="F134" i="70"/>
  <c r="F132" i="70"/>
  <c r="F138" i="70" s="1"/>
  <c r="F14" i="70" s="1"/>
  <c r="F126" i="70"/>
  <c r="F124" i="70"/>
  <c r="F122" i="70"/>
  <c r="F120" i="70"/>
  <c r="F118" i="70"/>
  <c r="F128" i="70" s="1"/>
  <c r="F13" i="70" s="1"/>
  <c r="D112" i="70"/>
  <c r="F112" i="70" s="1"/>
  <c r="D110" i="70"/>
  <c r="F110" i="70" s="1"/>
  <c r="F108" i="70"/>
  <c r="F106" i="70"/>
  <c r="F104" i="70"/>
  <c r="F102" i="70"/>
  <c r="F101" i="70"/>
  <c r="F98" i="70"/>
  <c r="F97" i="70"/>
  <c r="F94" i="70"/>
  <c r="F93" i="70"/>
  <c r="F92" i="70"/>
  <c r="F91" i="70"/>
  <c r="D77" i="70"/>
  <c r="D79" i="70" s="1"/>
  <c r="F79" i="70" s="1"/>
  <c r="F75" i="70"/>
  <c r="F73" i="70"/>
  <c r="F67" i="70"/>
  <c r="F65" i="70"/>
  <c r="F63" i="70"/>
  <c r="F46" i="70"/>
  <c r="F44" i="70"/>
  <c r="F42" i="70"/>
  <c r="F36" i="70"/>
  <c r="F34" i="70"/>
  <c r="F32" i="70"/>
  <c r="F30" i="70"/>
  <c r="F28" i="70"/>
  <c r="F26" i="70"/>
  <c r="F24" i="70"/>
  <c r="F22" i="70"/>
  <c r="B15" i="70"/>
  <c r="B14" i="70"/>
  <c r="B13" i="70"/>
  <c r="B12" i="70"/>
  <c r="F11" i="70"/>
  <c r="B11" i="70"/>
  <c r="B10" i="70"/>
  <c r="B9" i="70"/>
  <c r="B13" i="1"/>
  <c r="B12" i="1"/>
  <c r="F38" i="72" l="1"/>
  <c r="F9" i="72" s="1"/>
  <c r="F130" i="71"/>
  <c r="F13" i="71" s="1"/>
  <c r="F59" i="72"/>
  <c r="F54" i="72"/>
  <c r="F49" i="72"/>
  <c r="F54" i="71"/>
  <c r="F49" i="71"/>
  <c r="F59" i="70"/>
  <c r="F54" i="70"/>
  <c r="F49" i="70"/>
  <c r="F81" i="70" s="1"/>
  <c r="F10" i="70" s="1"/>
  <c r="F59" i="49"/>
  <c r="F54" i="49"/>
  <c r="F49" i="49"/>
  <c r="F58" i="67"/>
  <c r="F53" i="67"/>
  <c r="F116" i="72"/>
  <c r="F12" i="72" s="1"/>
  <c r="F77" i="72"/>
  <c r="F81" i="72" s="1"/>
  <c r="F10" i="72" s="1"/>
  <c r="F148" i="71"/>
  <c r="F15" i="71" s="1"/>
  <c r="F140" i="71"/>
  <c r="F14" i="71" s="1"/>
  <c r="F38" i="71"/>
  <c r="F9" i="71" s="1"/>
  <c r="F116" i="71"/>
  <c r="F12" i="71" s="1"/>
  <c r="F77" i="71"/>
  <c r="F114" i="70"/>
  <c r="F12" i="70" s="1"/>
  <c r="F38" i="70"/>
  <c r="F9" i="70" s="1"/>
  <c r="F77" i="70"/>
  <c r="F16" i="72" l="1"/>
  <c r="F18" i="72" s="1"/>
  <c r="C16" i="1" s="1"/>
  <c r="F81" i="71"/>
  <c r="F10" i="71" s="1"/>
  <c r="F16" i="71" s="1"/>
  <c r="F18" i="71" s="1"/>
  <c r="C15" i="1" s="1"/>
  <c r="F16" i="70"/>
  <c r="F18" i="70" s="1"/>
  <c r="C14" i="1" s="1"/>
  <c r="F49" i="67" l="1"/>
  <c r="D48" i="67"/>
  <c r="F50" i="67" s="1"/>
  <c r="F48" i="67" l="1"/>
  <c r="F36" i="49" l="1"/>
  <c r="F99" i="67" l="1"/>
  <c r="F95" i="67"/>
  <c r="F91" i="67"/>
  <c r="F35" i="67" l="1"/>
  <c r="F97" i="67" l="1"/>
  <c r="F93" i="67"/>
  <c r="F101" i="67"/>
  <c r="F103" i="67"/>
  <c r="F89" i="67"/>
  <c r="D129" i="67" l="1"/>
  <c r="F129" i="67" s="1"/>
  <c r="F127" i="67"/>
  <c r="F121" i="67"/>
  <c r="F119" i="67"/>
  <c r="F117" i="67"/>
  <c r="F115" i="67"/>
  <c r="F113" i="67"/>
  <c r="D107" i="67"/>
  <c r="F107" i="67" s="1"/>
  <c r="F105" i="67"/>
  <c r="D76" i="67"/>
  <c r="F76" i="67" s="1"/>
  <c r="F74" i="67"/>
  <c r="F72" i="67"/>
  <c r="F70" i="67"/>
  <c r="F69" i="67"/>
  <c r="F66" i="67"/>
  <c r="F64" i="67"/>
  <c r="F62" i="67"/>
  <c r="F45" i="67"/>
  <c r="F43" i="67"/>
  <c r="F41" i="67"/>
  <c r="F33" i="67"/>
  <c r="F31" i="67"/>
  <c r="F29" i="67"/>
  <c r="F27" i="67"/>
  <c r="F25" i="67"/>
  <c r="F23" i="67"/>
  <c r="F21" i="67"/>
  <c r="B14" i="67"/>
  <c r="B13" i="67"/>
  <c r="B12" i="67"/>
  <c r="B11" i="67"/>
  <c r="B10" i="67"/>
  <c r="B9" i="67"/>
  <c r="B9" i="1"/>
  <c r="F37" i="67" l="1"/>
  <c r="F9" i="67" s="1"/>
  <c r="F123" i="67"/>
  <c r="F13" i="67" s="1"/>
  <c r="F109" i="67"/>
  <c r="F12" i="67" s="1"/>
  <c r="F131" i="67"/>
  <c r="F14" i="67" s="1"/>
  <c r="F11" i="67"/>
  <c r="D78" i="67"/>
  <c r="F78" i="67" s="1"/>
  <c r="F80" i="67"/>
  <c r="F10" i="67" s="1"/>
  <c r="F15" i="67" l="1"/>
  <c r="F17" i="67" s="1"/>
  <c r="C12" i="1" s="1"/>
  <c r="D12" i="1" s="1"/>
  <c r="E12" i="1" s="1"/>
  <c r="D146" i="49" l="1"/>
  <c r="F146" i="49" s="1"/>
  <c r="F144" i="49"/>
  <c r="F138" i="49"/>
  <c r="F136" i="49"/>
  <c r="F134" i="49"/>
  <c r="F128" i="49"/>
  <c r="F126" i="49"/>
  <c r="F124" i="49"/>
  <c r="F122" i="49"/>
  <c r="F120" i="49"/>
  <c r="D114" i="49"/>
  <c r="F114" i="49" s="1"/>
  <c r="D112" i="49"/>
  <c r="F112" i="49" s="1"/>
  <c r="F108" i="49"/>
  <c r="F106" i="49"/>
  <c r="F104" i="49"/>
  <c r="F102" i="49"/>
  <c r="F101" i="49"/>
  <c r="F98" i="49"/>
  <c r="F97" i="49"/>
  <c r="F94" i="49"/>
  <c r="F93" i="49"/>
  <c r="F92" i="49"/>
  <c r="F91" i="49"/>
  <c r="D77" i="49"/>
  <c r="D79" i="49" s="1"/>
  <c r="F79" i="49" s="1"/>
  <c r="F75" i="49"/>
  <c r="F73" i="49"/>
  <c r="F67" i="49"/>
  <c r="F65" i="49"/>
  <c r="F63" i="49"/>
  <c r="F46" i="49"/>
  <c r="F44" i="49"/>
  <c r="F42" i="49"/>
  <c r="F34" i="49"/>
  <c r="F32" i="49"/>
  <c r="F30" i="49"/>
  <c r="F28" i="49"/>
  <c r="F26" i="49"/>
  <c r="F24" i="49"/>
  <c r="F22" i="49"/>
  <c r="B15" i="49"/>
  <c r="B14" i="49"/>
  <c r="B13" i="49"/>
  <c r="B12" i="49"/>
  <c r="B11" i="49"/>
  <c r="B10" i="49"/>
  <c r="B9" i="49"/>
  <c r="F148" i="49" l="1"/>
  <c r="F15" i="49" s="1"/>
  <c r="F38" i="49"/>
  <c r="F9" i="49" s="1"/>
  <c r="F140" i="49"/>
  <c r="F14" i="49" s="1"/>
  <c r="F130" i="49"/>
  <c r="F13" i="49" s="1"/>
  <c r="F11" i="49"/>
  <c r="F116" i="49"/>
  <c r="F12" i="49" s="1"/>
  <c r="F77" i="49"/>
  <c r="F81" i="49" s="1"/>
  <c r="F10" i="49" s="1"/>
  <c r="F16" i="49" l="1"/>
  <c r="F18" i="49" s="1"/>
  <c r="C13" i="1" s="1"/>
  <c r="D16" i="1" l="1"/>
  <c r="D15" i="1"/>
  <c r="D14" i="1"/>
  <c r="D13" i="1"/>
  <c r="E15" i="1" l="1"/>
  <c r="E13" i="1"/>
  <c r="E14" i="1"/>
  <c r="E16" i="1"/>
  <c r="F25" i="5"/>
  <c r="F23" i="5" l="1"/>
  <c r="F21" i="5" l="1"/>
  <c r="F19" i="5"/>
  <c r="F17" i="5"/>
  <c r="F15" i="5"/>
  <c r="F13" i="5"/>
  <c r="F11" i="5"/>
  <c r="F9" i="5"/>
  <c r="F7" i="5"/>
  <c r="F27" i="5" l="1"/>
  <c r="C9" i="1" s="1"/>
  <c r="C18" i="1" s="1"/>
  <c r="D9" i="1" l="1"/>
  <c r="E9" i="1" s="1"/>
  <c r="E18" i="1" l="1"/>
  <c r="D18" i="1"/>
</calcChain>
</file>

<file path=xl/sharedStrings.xml><?xml version="1.0" encoding="utf-8"?>
<sst xmlns="http://schemas.openxmlformats.org/spreadsheetml/2006/main" count="1060" uniqueCount="179">
  <si>
    <t>Št. pos.</t>
  </si>
  <si>
    <t>Opis postavke</t>
  </si>
  <si>
    <t>Enota mere</t>
  </si>
  <si>
    <t>Količina</t>
  </si>
  <si>
    <t xml:space="preserve">Cena na enoto mere </t>
  </si>
  <si>
    <t>Cena brez DDV</t>
  </si>
  <si>
    <t>REKAPITULACIJA</t>
  </si>
  <si>
    <t>KANALIZACIJA</t>
  </si>
  <si>
    <t>SKUPAJ OBJEKT</t>
  </si>
  <si>
    <t>Rekapitulacija</t>
  </si>
  <si>
    <t>I.</t>
  </si>
  <si>
    <t>II.</t>
  </si>
  <si>
    <t>III.</t>
  </si>
  <si>
    <t>IV.</t>
  </si>
  <si>
    <t>V.</t>
  </si>
  <si>
    <t>VI.</t>
  </si>
  <si>
    <t>VII.</t>
  </si>
  <si>
    <t>10%</t>
  </si>
  <si>
    <t>PRIPRAVLJALNA DELA</t>
  </si>
  <si>
    <t>m2</t>
  </si>
  <si>
    <t xml:space="preserve"> Skupaj PRIPRAVLJALNA DELA:</t>
  </si>
  <si>
    <t>ZEMELJSKA DELA</t>
  </si>
  <si>
    <t>m</t>
  </si>
  <si>
    <t>m3</t>
  </si>
  <si>
    <t>ur</t>
  </si>
  <si>
    <t>Ročno planiranje dna jarka s točnostjo +/- 3 cm po projektiranem padcu.</t>
  </si>
  <si>
    <t xml:space="preserve"> m2</t>
  </si>
  <si>
    <t>Dobava peska frakcije 4-16 mm in izdelava nasipa nad položenimi cevmi 30 cm nad temenom. Na peščeno posteljico se izvede 3-5 cm debel nasip, v katerega si cev izdela ležišče. Obsip in nasip je potrebno utrditi do 95 % trdnosti po standardnem Proktorjevem postopku.</t>
  </si>
  <si>
    <t>Izdelava proviziranih dostopov do objektov preko izkopanih jarkov iz plohov debeline 5cm, komplet z zaščitno ograjo iz desk in tramičev.</t>
  </si>
  <si>
    <t>kos</t>
  </si>
  <si>
    <t xml:space="preserve"> Skupaj ZEMELJSKA DELA:</t>
  </si>
  <si>
    <t>KANALIZACIJSKA DELA</t>
  </si>
  <si>
    <t>jašek DN 1000 gl. do 2 m</t>
  </si>
  <si>
    <t>jašek DN 1000 gl. od 2-4 m</t>
  </si>
  <si>
    <t xml:space="preserve"> kos</t>
  </si>
  <si>
    <t>Pregled in čiščenje kanala pred izvedbo tlačnega poizkusa.</t>
  </si>
  <si>
    <t>Pregled in snemanje s TV kamero vseh kanalizacijskih cevi,  jaškov in vse cevne odseke. Snemanje kanala po standardu SIST EN 13508-2:2003 in skladno z nemškimi smernicami ATV-M 143-2.</t>
  </si>
  <si>
    <t xml:space="preserve"> Skupaj KANALIZACIJSKA DELA:</t>
  </si>
  <si>
    <t>KRIŽANJA Z KOMUNALNIMI VODI</t>
  </si>
  <si>
    <t>Izvedba križanja z vodovodom in vodovodnimi priključki.</t>
  </si>
  <si>
    <t>Izvedba križanja z SN kablovodi.</t>
  </si>
  <si>
    <t>Zaščita kablovoda za čas gradnje pri vzporednem poteku ob odprtem jarku.</t>
  </si>
  <si>
    <t>Zaščita vodovoda za čas gradnje pri vzporednem poteku ob odprtem jarku.</t>
  </si>
  <si>
    <t xml:space="preserve"> Skupaj KRIŽANJA:</t>
  </si>
  <si>
    <t>ODCEPI ZA PRIKLJUČITEV HIŠNIH PRIKLJUČKOV</t>
  </si>
  <si>
    <t>ZAKLJUČNA DELA</t>
  </si>
  <si>
    <t>Pospravljanje na lokaciji gradbišča</t>
  </si>
  <si>
    <t>Preizkus tesnosti kanala po standardu SIST EN 1610 ali DIN 4033 - gravitacijski kanal. Vključno z vsemi dodatnimi in zaščitnimi deli.</t>
  </si>
  <si>
    <t>m1</t>
  </si>
  <si>
    <t>Skupaj SKUPNA PROJEKTNA DOKUMENTACIJA:</t>
  </si>
  <si>
    <t>Geomehanski nadzor</t>
  </si>
  <si>
    <t>Projektantski nadzor</t>
  </si>
  <si>
    <t xml:space="preserve">Izdelava navodil o obratovanju in vzdrževanju </t>
  </si>
  <si>
    <t>Nadzor drugih služb, katerih komunalni vodi potekajo v bližini nameravane gradnje</t>
  </si>
  <si>
    <t xml:space="preserve">Geodetski posnetek, vris v kataster in izdelava geodetskega načrta (vključno z skico meritev, terenskim zapisnikom, kopijo situacij starega in novega stanja. </t>
  </si>
  <si>
    <t>Izdelava dokazila o zanesljivosti</t>
  </si>
  <si>
    <t>Izdelava projekta izvedenih del-PID skladno z zahtevami bodočega upravljalca.</t>
  </si>
  <si>
    <t>Izdelava varnostnega načrta po predpisih o zagotavljanju varnosti in zdravja pri delu in vodenje koordinacije na gradbišču</t>
  </si>
  <si>
    <t>Zakoličenje osi kanalizacije, z zavarovanjem osi, oznako revizijskih jaškov, vris v kataster in izdelava geodetskega posnetka.</t>
  </si>
  <si>
    <t xml:space="preserve"> m1</t>
  </si>
  <si>
    <t>Postavitev gradbenih profilov na vzpostavljeno os trase cevovoda, ter določitev nivoja za merjenje globine izkopa in polaganje cevovoda.</t>
  </si>
  <si>
    <t xml:space="preserve">Priprava in zavarovanje gradbišča, odstranitev eventuelnih ovir, prometnih znakov in utrditev delovnega platoja.       </t>
  </si>
  <si>
    <t>Izdelava obvestilne table o delu na gradbišču, namestitev na vidnem mestu, ter po končanih delih odstranitev obvestilne table.</t>
  </si>
  <si>
    <t xml:space="preserve">Zakoličba obstoječih komunalnih vodov in oznaka križanj.   </t>
  </si>
  <si>
    <t>Nadzor pri gradnji kanala pristojnih služb ostalih komunalnih vodov na območju: elektro, telekom, plinovod, vodovod, javna razsvetljava, kanalizacija.</t>
  </si>
  <si>
    <t>Pridobitev dovoljenja za cestno zaporo, z ureditveijo prometnega režima v času gradnje in z obvestili, zavarovanjem gradbene jame in gradbišča, postavitev prometne signalizacije. Po končanih delih vzpostavitev prvotnega stanja.</t>
  </si>
  <si>
    <t>Ročni izkop jarka globine 0-4m  z nakladanjem na kamion in odvozom na začasno gradbeno deponijo izvajalca. Predvsem izkop v bližini komunalnih vodov (5%).</t>
  </si>
  <si>
    <r>
      <t xml:space="preserve">Zasipavanje  jarka z izkopanim materialom, s komprimiranjem v slojih po 30 cm, z dovozom z začasne deponije. </t>
    </r>
    <r>
      <rPr>
        <i/>
        <sz val="10"/>
        <rFont val="Arial Narrow"/>
        <family val="2"/>
        <charset val="238"/>
      </rPr>
      <t>Količina velja za vgrajen material.</t>
    </r>
  </si>
  <si>
    <t xml:space="preserve">SKUPAJ </t>
  </si>
  <si>
    <t>SKUPNA DOKUMENTACIJA IN PRIPRAVLJALNA DELA</t>
  </si>
  <si>
    <t>Nakladanje in odvoz viška izkopanega materiala na trajno deponijo z plačilom takse za trajno odlaganje. Koeficient nakladanja 1,40</t>
  </si>
  <si>
    <t>Planiranje - ročno-strojno v ravnini I.in II. kat., s tocnostjo +/- 3cm z zatravitvijo.</t>
  </si>
  <si>
    <t>Dobava in vgradnja armiranobetonskega venca z okvirjem  postavljenim na razbremenilno ploščo in pokrovom iz LTŽ  fi 600mm EN 124 D 400 kN s protihrupnim vložkom. Pokrov izveden na zaklep z odprtinami za zračenje.
Z vsemi potrebnimi deli in materiali. LTŽ pokrovi jaškov na cestni površini morajo imeti vsaj 10 letno garancijo proti hrupu.</t>
  </si>
  <si>
    <t>Nabava, dobava in vgradnja prepadnih poliesterskih revizijskih jaškov fi 1000 mm, SN 10000 z tipsko razbremenilno ploščo za montažo na cev DN1000.                                                                                 Mulda je oblikovana s poliestersko cevjo. Prehod med poliestrom in AB vencem izveden preko profilne gume.       Debelina stene 9mm. Upoštevati pripravo podlage za postavitev jaška.</t>
  </si>
  <si>
    <t>Nabava, dobava in vgradnja poliesterskih revizijskih jaškov fi 1000 mm, SN 10000 z tipsko razbremenilno ploščo za montažo na cev DN1000.                                                                                     Mulda je oblikovana s poliestersko cevjo. Prehod med poliestrom in AB vencem izveden preko profilne gume.       Debelina stene 9mm. Upoštevati pripravo podlage za postavitev jaška.</t>
  </si>
  <si>
    <t>VI</t>
  </si>
  <si>
    <t xml:space="preserve"> Skupaj ZAKLJUČNA DELA:</t>
  </si>
  <si>
    <t xml:space="preserve"> NEPREDVIDENA DELA</t>
  </si>
  <si>
    <t xml:space="preserve"> Skupaj ODCEPI za HP:</t>
  </si>
  <si>
    <t>Čiščenje terena, podirnje dreves, odstranitev grmovnic z nakladanjem in iodvozom na deponijo s plačilom takse. Ocena stroškov je na podlagi ogleda obstoječega stanja natrasi.</t>
  </si>
  <si>
    <t>Preizkus tesnosti kanala po standardu SIST EN 805 - tlačni vod d180. Vključno z vsemi dodatnimi in zaščitnimi deli.</t>
  </si>
  <si>
    <t>Izvedba poglobitve (v primeru večjih dotokov izvedba z provizoričnim vodnjakom) in črpanje talne vode (iz vodnjaka) v gradbeni jami pri izvedbi zemeljskih izkopov.</t>
  </si>
  <si>
    <t>Dobava in vgradnja armiranobetonskega venca z okvirjem  postavljenim na razbremenilno ploščo in pokrovom iz LTŽ  fi 600mm EN 124 D 400 kN s protihrupnim vložkom. Pokrov izveden na zaklep, vodotesen do minimalno 1 bar.
Z vsemi potrebnimi deli in materiali. LTŽ pokrovi jaškov na cestni površini morajo imeti vsaj 10 letno garancijo proti hrupu</t>
  </si>
  <si>
    <t>Dobava, nakladanje, prevoz in zvračanje peska za posteljico. Z razgrinjanjem in komprimacijo. Peščena posteljica je iz frakcije 4-16 mm, debeline 10 cm.</t>
  </si>
  <si>
    <t>Dobava in montaža inox zračnika na vodotesnem pokrovu.</t>
  </si>
  <si>
    <t>DDV ( 22%)</t>
  </si>
  <si>
    <t>Cena z DDV</t>
  </si>
  <si>
    <t>Dobava revizijskih jaškov za  priključitev hišnega priključkaiz centrifugiranega poliestra (CC-GRP) po SIST EN 14 364, komplet z izdelano muldo. Komplet z razbremenilno ploščo za pokrov in LŽ pokrovom fi 600 mm, EN 124 C250 kN.
 - premer jaška: 800 mm
 - priključna cev: DN 160 mm
 - globina jaška: do 3,00 m.</t>
  </si>
  <si>
    <t>1.</t>
  </si>
  <si>
    <t>2.</t>
  </si>
  <si>
    <t>3.</t>
  </si>
  <si>
    <t>4.</t>
  </si>
  <si>
    <t>5.</t>
  </si>
  <si>
    <t xml:space="preserve"> - izkop v zemljini III. Ktg (80% izkopa)</t>
  </si>
  <si>
    <t>DN 315</t>
  </si>
  <si>
    <t>DN 400</t>
  </si>
  <si>
    <t>DN 250</t>
  </si>
  <si>
    <t>DN 200</t>
  </si>
  <si>
    <t>Dobava in polaganje PVC -U kompaktnih enoslojnih gladkih kanalizacijskih cevi  SN8 (standard EN 1401-1), na peščeno posteljico vključno s koleni in kardanskoim spojem.</t>
  </si>
  <si>
    <t xml:space="preserve">Strojni odkop humusa I. in II. ktg v širini 6,0m in debelini cca 20cm z odvozom na začasno deponijo ob trasi za kasnejše humusiranje. </t>
  </si>
  <si>
    <t>Strojni izkop jarka  pod kotom 90 stopinj  globine od 0 do 4 m širine dna do 1,2 m z nakladnjem na kamion in odvozom na začasno deponijo izvajalca.</t>
  </si>
  <si>
    <t>Humuziranje zelenic debeline 20 cm s transportom iz začasne deponije.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</si>
  <si>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</si>
  <si>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</si>
  <si>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</si>
  <si>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</si>
  <si>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</si>
  <si>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</si>
  <si>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</si>
  <si>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</si>
  <si>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</si>
  <si>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</si>
  <si>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</si>
  <si>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</si>
  <si>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</si>
  <si>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</si>
  <si>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</si>
  <si>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</si>
  <si>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</si>
  <si>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</si>
  <si>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</si>
  <si>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</si>
  <si>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</si>
  <si>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</si>
  <si>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</si>
  <si>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</si>
  <si>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</si>
  <si>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</si>
  <si>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</si>
  <si>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</si>
  <si>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</si>
  <si>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</si>
  <si>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</si>
  <si>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</si>
  <si>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</si>
  <si>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</si>
  <si>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</si>
  <si>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</si>
  <si>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6.1</t>
  </si>
  <si>
    <t>6.2</t>
  </si>
  <si>
    <t>7.1</t>
  </si>
  <si>
    <t>7.2</t>
  </si>
  <si>
    <t>7.3</t>
  </si>
  <si>
    <t>VIII.</t>
  </si>
  <si>
    <t>VIII</t>
  </si>
  <si>
    <t>8.1</t>
  </si>
  <si>
    <t>8.2</t>
  </si>
  <si>
    <t>Odcepi za sanitarne hišne priključke - priklop PVC DN 160 na PVC DN 250 v dolžini do 10 m: 
 - zemeljska dela z odstranitvijo asfalta in roba pločnika (kjer je potrebno) za izvedbo kanalizacijskega priključka s strojnim izkopom dna š= 60 cm in povp. globine 3,00 m, v terenu III.  in V.  kategorije, z odvozom  viška materiala na stalno gradbeno deponijo, vključeni stroški deponije, brežine se izvajajo v naklonu 60°, ročno planiranje dna jarka +/-3 cm po proj. padcu, izdelava posteljice debeline 10 cm, obsipa višine 30cm nad temenom, skupaj z zasipom jarka s komprimiranjem v slojih po 20 cm. Po opravljenih delih vzpostavitev prvotnega stanja.
 - nabava in montaža cevnega materiala, cevi PVC DN 160</t>
  </si>
  <si>
    <t>Dobava in montaža priključnega kosa  DN 250/160 priključek pod kotom 45°. Izvedba priklopa na obstoječo cev hišnega priključka, z vsemi potrebnimi deli ina materiali.</t>
  </si>
  <si>
    <t>Izvedba križanja z različnimi nizkonapetostnimi kablovodi (NN,, TK, …)</t>
  </si>
  <si>
    <t>Strojni izkop jarka  pod kotom 65 stopinj  globine od 0 do 4 m širine dna do 1,2 m z nakladnjem na kamion in odvozom na začasno deponijo izvajalca.</t>
  </si>
  <si>
    <t>Zaščita gradbene jame z dvostranskim opažem. Najem, prevozi, nameščanje, prestavljanje, pranje po zaključku. Globina jarka do 3m, širina jarka do 1,2m. Obračun na 1m1 kanala.</t>
  </si>
  <si>
    <t>1.8</t>
  </si>
  <si>
    <t>1.9</t>
  </si>
  <si>
    <t>1.10</t>
  </si>
  <si>
    <t>Vgradnja reperjev na objekte v bližini izkopa.</t>
  </si>
  <si>
    <t>CESTARSKA DELA</t>
  </si>
  <si>
    <t xml:space="preserve"> Skupaj CESTARSKA DELA </t>
  </si>
  <si>
    <t xml:space="preserve">Nabava, dobava in vgradnja polieasterskega jaška na tlačnem vodu dimenzije fi 1200 mm, SN 10000 s tipsko razbremenilno ploščo za montažo na cev DN1200.                                                                                     Prehod med poliestrom in AB vencem izveden preko profilne gume. Debelina stene je minimalni 9mm. Globina jaška do 4 m.  </t>
  </si>
  <si>
    <t>Tlačni vod TL-VL</t>
  </si>
  <si>
    <t>V sklopu projekta ceste.</t>
  </si>
  <si>
    <t>Upoštevan izkop za kanalizacijo od spodnjega planuma ceste do dna jarka za kanalizacijo.</t>
  </si>
  <si>
    <t>Vsa cestarska dela so upoštevana v sklopu načrta ceste.</t>
  </si>
  <si>
    <t>Dobava in montaža tlačnih kanalizacijskih cevi PE 100 SDR 17 d110 mm, kompletno s tesnili in fazonskimi kosi.</t>
  </si>
  <si>
    <t>Nabava in prirobnična vgradnja odzračevalno-dozračevalnega ventila iz modularne litine na tlačni vod d110. Detajl zračnika se izvede s kosi po priloženem detajlu, vključno z nožastim zasunom.</t>
  </si>
  <si>
    <t>Nabava in prirobnična vgradnja odzračevalno-dozračevalnega ventila iz modularne litine na tlačni vod d110. Detajl zračnika se izvede s kosi po priloženem detajlu, brez nožastega zasuna.</t>
  </si>
  <si>
    <t>Nabava in prirobnična vgradnja čistilnega kosa DN100 na tlačni vod d180. Čistilni kosi se izvede s kosi po priloženem detajlu, brez nožastega zasuna.</t>
  </si>
  <si>
    <t>Nabava in prirobnična vgradnja čistilnega kosa DN100 na tlačni vod d180. Čistilni kosi se izvede s kosi po priloženem detajlu, vključno z nožastim zasunom.</t>
  </si>
  <si>
    <t xml:space="preserve"> Skupaj CESTARSKA DELA:</t>
  </si>
  <si>
    <t>Kanal VL1.1</t>
  </si>
  <si>
    <t>Dobava in montaža čepa za kanalizacijsko cev fi250.</t>
  </si>
  <si>
    <t>Kanal VL1 ( od vtoka v kanal VL2 do RJ10+6m izven cestišča)</t>
  </si>
  <si>
    <t>Kanal VL2 (vtok v ČRP do RJ1)</t>
  </si>
  <si>
    <t>Javna kanalizacija v aglomeracijah Velika Loka in Žalna  - v sklopu rekonstrukcije lokalne ceste LC-111081</t>
  </si>
  <si>
    <t>Kanal VZ ( od RJ21 do RJ22)</t>
  </si>
  <si>
    <t xml:space="preserve"> - izkop v zemljini IV. ktg (5% izkopa)</t>
  </si>
  <si>
    <t xml:space="preserve"> - izkop v zemljini V. ktg (15% izkopa)</t>
  </si>
  <si>
    <t>- z izkopanim materialom 20%</t>
  </si>
  <si>
    <t>- z novim materialom 80%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</si>
</sst>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#,##0.00\ _S_I_T"/>
    <numFmt numFmtId="165" formatCode="#,##0.00\ [$€-1]"/>
    <numFmt numFmtId="166" formatCode="#,##0.00\ &quot;SIT&quot;"/>
    <numFmt numFmtId="167" formatCode="_-* #,##0.00\ _€_-;\-* #,##0.00\ _€_-;_-* &quot;-&quot;??\ _€_-;_-@_-"/>
    <numFmt numFmtId="168" formatCode="_-* #,##0.00\ _D_i_n_-;\-* #,##0.00\ _D_i_n_-;_-* &quot;-&quot;??\ _D_i_n_-;_-@_-"/>
    <numFmt numFmtId="169" formatCode="_-* #,##0.00\ &quot;SIT&quot;_-;\-* #,##0.00\ &quot;SIT&quot;_-;_-* &quot;-&quot;??\ &quot;SIT&quot;_-;_-@_-"/>
    <numFmt numFmtId="170" formatCode="_-* #,##0.00\ _S_I_T_-;\-* #,##0.00\ _S_I_T_-;_-* &quot;-&quot;??\ _S_I_T_-;_-@_-"/>
    <numFmt numFmtId="171" formatCode="&quot;On&quot;;&quot;On&quot;;&quot;Off&quot;"/>
    <numFmt numFmtId="172" formatCode="_-&quot;€&quot;\ * #,##0.00_-;\-&quot;€&quot;\ * #,##0.00_-;_-&quot;€&quot;\ * &quot;-&quot;??_-;_-@_-"/>
    <numFmt numFmtId="173" formatCode="_-&quot;€ &quot;* #,##0.00_-;&quot;-€ &quot;* #,##0.00_-;_-&quot;€ &quot;* \-??_-;_-@_-"/>
  </numFmts>
  <fonts count="4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0"/>
      <color indexed="9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sz val="12"/>
      <name val="Arial"/>
      <family val="2"/>
      <charset val="238"/>
    </font>
    <font>
      <sz val="10"/>
      <name val="Times New Roman CE"/>
      <charset val="238"/>
    </font>
    <font>
      <i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b/>
      <sz val="9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7"/>
      <color rgb="FF000000"/>
      <name val="Tahoma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0"/>
      <name val="Arial Narrow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ourier"/>
      <family val="1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theme="1"/>
      <name val="Arial"/>
      <family val="2"/>
      <charset val="238"/>
    </font>
    <font>
      <i/>
      <sz val="9"/>
      <color rgb="FF7F7F7F"/>
      <name val="Calibri"/>
      <family val="2"/>
      <charset val="238"/>
      <scheme val="minor"/>
    </font>
    <font>
      <sz val="10"/>
      <name val="Arial"/>
      <charset val="238"/>
    </font>
  </fonts>
  <fills count="21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99">
    <xf numFmtId="0" fontId="0" fillId="0" borderId="0"/>
    <xf numFmtId="0" fontId="1" fillId="0" borderId="0"/>
    <xf numFmtId="0" fontId="3" fillId="0" borderId="0"/>
    <xf numFmtId="0" fontId="3" fillId="0" borderId="0"/>
    <xf numFmtId="39" fontId="1" fillId="0" borderId="2">
      <alignment horizontal="right" vertical="top" wrapText="1"/>
    </xf>
    <xf numFmtId="0" fontId="7" fillId="0" borderId="0"/>
    <xf numFmtId="0" fontId="8" fillId="0" borderId="0"/>
    <xf numFmtId="0" fontId="3" fillId="0" borderId="0"/>
    <xf numFmtId="0" fontId="3" fillId="0" borderId="0"/>
    <xf numFmtId="0" fontId="13" fillId="0" borderId="0"/>
    <xf numFmtId="0" fontId="14" fillId="0" borderId="0" applyNumberFormat="0" applyFill="0" applyBorder="0" applyAlignment="0" applyProtection="0"/>
    <xf numFmtId="0" fontId="15" fillId="0" borderId="0"/>
    <xf numFmtId="0" fontId="7" fillId="0" borderId="0"/>
    <xf numFmtId="0" fontId="19" fillId="0" borderId="0"/>
    <xf numFmtId="0" fontId="20" fillId="4" borderId="0">
      <alignment horizontal="left" vertical="center"/>
    </xf>
    <xf numFmtId="0" fontId="21" fillId="4" borderId="0">
      <alignment horizontal="left" vertical="top"/>
    </xf>
    <xf numFmtId="0" fontId="22" fillId="4" borderId="0">
      <alignment horizontal="left" vertical="top"/>
    </xf>
    <xf numFmtId="0" fontId="2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8" fillId="0" borderId="0"/>
    <xf numFmtId="0" fontId="7" fillId="0" borderId="0"/>
    <xf numFmtId="0" fontId="3" fillId="0" borderId="0"/>
    <xf numFmtId="168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0" fontId="3" fillId="0" borderId="0"/>
    <xf numFmtId="170" fontId="3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3" fillId="0" borderId="0"/>
    <xf numFmtId="170" fontId="3" fillId="0" borderId="0" applyFont="0" applyFill="0" applyBorder="0" applyAlignment="0" applyProtection="0"/>
    <xf numFmtId="0" fontId="18" fillId="0" borderId="0"/>
    <xf numFmtId="0" fontId="7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8" fillId="0" borderId="0"/>
    <xf numFmtId="0" fontId="3" fillId="0" borderId="0" applyNumberFormat="0" applyFill="0" applyBorder="0" applyAlignment="0" applyProtection="0"/>
    <xf numFmtId="44" fontId="23" fillId="0" borderId="0" applyFont="0" applyFill="0" applyBorder="0" applyAlignment="0" applyProtection="0"/>
    <xf numFmtId="0" fontId="18" fillId="0" borderId="0"/>
    <xf numFmtId="0" fontId="3" fillId="0" borderId="0" applyNumberFormat="0" applyFill="0" applyBorder="0" applyAlignment="0" applyProtection="0"/>
    <xf numFmtId="171" fontId="29" fillId="0" borderId="0"/>
    <xf numFmtId="0" fontId="7" fillId="0" borderId="0"/>
    <xf numFmtId="0" fontId="1" fillId="0" borderId="0"/>
    <xf numFmtId="0" fontId="3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6" borderId="0" applyNumberFormat="0" applyBorder="0" applyAlignment="0" applyProtection="0"/>
    <xf numFmtId="0" fontId="30" fillId="8" borderId="0" applyNumberFormat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9" borderId="0" applyNumberFormat="0" applyBorder="0" applyAlignment="0" applyProtection="0"/>
    <xf numFmtId="0" fontId="30" fillId="8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7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1" borderId="0" applyNumberFormat="0" applyBorder="0" applyAlignment="0" applyProtection="0"/>
    <xf numFmtId="0" fontId="31" fillId="10" borderId="0" applyNumberFormat="0" applyBorder="0" applyAlignment="0" applyProtection="0"/>
    <xf numFmtId="0" fontId="32" fillId="6" borderId="12" applyNumberFormat="0" applyAlignment="0" applyProtection="0"/>
    <xf numFmtId="0" fontId="33" fillId="0" borderId="13" applyNumberFormat="0" applyFill="0" applyAlignment="0" applyProtection="0"/>
    <xf numFmtId="0" fontId="34" fillId="13" borderId="14" applyNumberFormat="0" applyAlignment="0" applyProtection="0"/>
    <xf numFmtId="0" fontId="31" fillId="11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1" borderId="0" applyNumberFormat="0" applyBorder="0" applyAlignment="0" applyProtection="0"/>
    <xf numFmtId="0" fontId="31" fillId="17" borderId="0" applyNumberFormat="0" applyBorder="0" applyAlignment="0" applyProtection="0"/>
    <xf numFmtId="172" fontId="3" fillId="0" borderId="0" applyFont="0" applyFill="0" applyBorder="0" applyAlignment="0" applyProtection="0"/>
    <xf numFmtId="173" fontId="1" fillId="0" borderId="0" applyFill="0" applyBorder="0" applyAlignment="0" applyProtection="0"/>
    <xf numFmtId="172" fontId="3" fillId="0" borderId="0" applyFont="0" applyFill="0" applyBorder="0" applyAlignment="0" applyProtection="0"/>
    <xf numFmtId="0" fontId="3" fillId="0" borderId="0"/>
    <xf numFmtId="0" fontId="35" fillId="12" borderId="0" applyNumberFormat="0" applyBorder="0" applyAlignment="0" applyProtection="0"/>
    <xf numFmtId="0" fontId="1" fillId="0" borderId="0"/>
    <xf numFmtId="0" fontId="1" fillId="0" borderId="0"/>
    <xf numFmtId="0" fontId="1" fillId="18" borderId="15" applyNumberFormat="0" applyAlignment="0" applyProtection="0"/>
    <xf numFmtId="9" fontId="1" fillId="0" borderId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6" applyNumberFormat="0" applyFill="0" applyAlignment="0" applyProtection="0"/>
    <xf numFmtId="0" fontId="40" fillId="0" borderId="17" applyNumberFormat="0" applyFill="0" applyAlignment="0" applyProtection="0"/>
    <xf numFmtId="0" fontId="41" fillId="0" borderId="18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19" applyNumberFormat="0" applyFill="0" applyAlignment="0" applyProtection="0"/>
    <xf numFmtId="0" fontId="43" fillId="19" borderId="0" applyNumberFormat="0" applyBorder="0" applyAlignment="0" applyProtection="0"/>
    <xf numFmtId="0" fontId="44" fillId="20" borderId="0" applyNumberFormat="0" applyBorder="0" applyAlignment="0" applyProtection="0"/>
    <xf numFmtId="0" fontId="18" fillId="0" borderId="0"/>
    <xf numFmtId="0" fontId="3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3" fillId="0" borderId="0"/>
    <xf numFmtId="170" fontId="3" fillId="0" borderId="0" applyFont="0" applyFill="0" applyBorder="0" applyAlignment="0" applyProtection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7" fillId="0" borderId="0"/>
    <xf numFmtId="0" fontId="45" fillId="0" borderId="0"/>
    <xf numFmtId="0" fontId="45" fillId="0" borderId="0"/>
    <xf numFmtId="0" fontId="7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7" fillId="0" borderId="0"/>
    <xf numFmtId="0" fontId="46" fillId="0" borderId="0" applyNumberFormat="0" applyFill="0" applyBorder="0" applyAlignment="0" applyProtection="0"/>
    <xf numFmtId="169" fontId="7" fillId="0" borderId="0" applyFont="0" applyFill="0" applyBorder="0" applyAlignment="0" applyProtection="0"/>
    <xf numFmtId="0" fontId="7" fillId="0" borderId="0"/>
    <xf numFmtId="0" fontId="7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/>
    <xf numFmtId="170" fontId="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4" fontId="18" fillId="0" borderId="0" applyFont="0" applyFill="0" applyBorder="0" applyAlignment="0" applyProtection="0"/>
    <xf numFmtId="0" fontId="47" fillId="0" borderId="0"/>
    <xf numFmtId="0" fontId="23" fillId="0" borderId="0"/>
  </cellStyleXfs>
  <cellXfs count="184">
    <xf numFmtId="0" fontId="0" fillId="0" borderId="0" xfId="0"/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4" fontId="2" fillId="0" borderId="1" xfId="3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5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" fontId="5" fillId="0" borderId="0" xfId="0" applyNumberFormat="1" applyFont="1"/>
    <xf numFmtId="0" fontId="5" fillId="0" borderId="0" xfId="0" applyFont="1"/>
    <xf numFmtId="49" fontId="9" fillId="0" borderId="1" xfId="0" applyNumberFormat="1" applyFont="1" applyBorder="1" applyAlignment="1">
      <alignment horizontal="left" vertical="center" wrapText="1"/>
    </xf>
    <xf numFmtId="0" fontId="2" fillId="0" borderId="1" xfId="4" applyNumberFormat="1" applyFont="1" applyBorder="1" applyAlignment="1">
      <alignment horizontal="left" vertical="center" wrapText="1"/>
    </xf>
    <xf numFmtId="4" fontId="9" fillId="0" borderId="1" xfId="4" applyNumberFormat="1" applyFont="1" applyBorder="1" applyAlignment="1">
      <alignment horizontal="center" vertical="center" wrapText="1"/>
    </xf>
    <xf numFmtId="4" fontId="9" fillId="0" borderId="1" xfId="4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4" fontId="11" fillId="0" borderId="0" xfId="8" applyNumberFormat="1" applyFont="1" applyAlignment="1">
      <alignment horizontal="left"/>
    </xf>
    <xf numFmtId="0" fontId="11" fillId="0" borderId="0" xfId="8" applyFont="1" applyAlignment="1">
      <alignment horizontal="left"/>
    </xf>
    <xf numFmtId="4" fontId="5" fillId="0" borderId="1" xfId="0" applyNumberFormat="1" applyFont="1" applyBorder="1" applyAlignment="1">
      <alignment horizontal="right" vertical="center" wrapText="1"/>
    </xf>
    <xf numFmtId="49" fontId="10" fillId="0" borderId="1" xfId="0" applyNumberFormat="1" applyFont="1" applyBorder="1" applyAlignment="1">
      <alignment wrapText="1"/>
    </xf>
    <xf numFmtId="0" fontId="4" fillId="0" borderId="1" xfId="5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9" fontId="2" fillId="0" borderId="1" xfId="8" applyNumberFormat="1" applyFont="1" applyBorder="1" applyAlignment="1">
      <alignment horizontal="left" vertical="center"/>
    </xf>
    <xf numFmtId="0" fontId="2" fillId="0" borderId="1" xfId="8" applyFont="1" applyBorder="1" applyAlignment="1">
      <alignment horizontal="left" vertical="center" wrapText="1"/>
    </xf>
    <xf numFmtId="0" fontId="4" fillId="0" borderId="0" xfId="9" applyFont="1" applyAlignment="1">
      <alignment horizontal="left"/>
    </xf>
    <xf numFmtId="164" fontId="11" fillId="0" borderId="0" xfId="9" applyNumberFormat="1" applyFont="1" applyAlignment="1">
      <alignment horizontal="left"/>
    </xf>
    <xf numFmtId="165" fontId="11" fillId="0" borderId="0" xfId="8" applyNumberFormat="1" applyFont="1" applyAlignment="1">
      <alignment horizontal="left"/>
    </xf>
    <xf numFmtId="0" fontId="11" fillId="0" borderId="0" xfId="9" applyFont="1" applyAlignment="1">
      <alignment horizontal="left"/>
    </xf>
    <xf numFmtId="0" fontId="2" fillId="0" borderId="1" xfId="8" applyFont="1" applyBorder="1" applyAlignment="1">
      <alignment horizontal="left" vertical="center"/>
    </xf>
    <xf numFmtId="0" fontId="4" fillId="0" borderId="0" xfId="8" applyFont="1" applyAlignment="1">
      <alignment horizontal="left"/>
    </xf>
    <xf numFmtId="166" fontId="11" fillId="0" borderId="0" xfId="7" applyNumberFormat="1" applyFont="1" applyAlignment="1">
      <alignment horizontal="left"/>
    </xf>
    <xf numFmtId="49" fontId="4" fillId="0" borderId="1" xfId="8" applyNumberFormat="1" applyFont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0" fontId="4" fillId="0" borderId="1" xfId="9" applyFont="1" applyBorder="1" applyAlignment="1">
      <alignment horizontal="left" vertical="center" wrapText="1"/>
    </xf>
    <xf numFmtId="49" fontId="4" fillId="0" borderId="1" xfId="9" applyNumberFormat="1" applyFont="1" applyBorder="1" applyAlignment="1">
      <alignment horizontal="left" vertical="center"/>
    </xf>
    <xf numFmtId="0" fontId="4" fillId="0" borderId="1" xfId="11" applyFont="1" applyBorder="1" applyAlignment="1">
      <alignment horizontal="left" vertical="center" wrapText="1"/>
    </xf>
    <xf numFmtId="4" fontId="4" fillId="0" borderId="1" xfId="5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0" applyFont="1"/>
    <xf numFmtId="4" fontId="4" fillId="0" borderId="0" xfId="6" applyNumberFormat="1" applyFont="1"/>
    <xf numFmtId="4" fontId="12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5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center" vertical="center" wrapText="1"/>
    </xf>
    <xf numFmtId="4" fontId="2" fillId="0" borderId="1" xfId="5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vertical="center"/>
    </xf>
    <xf numFmtId="0" fontId="12" fillId="0" borderId="0" xfId="0" applyFont="1" applyAlignment="1">
      <alignment horizontal="center"/>
    </xf>
    <xf numFmtId="4" fontId="4" fillId="0" borderId="0" xfId="6" applyNumberFormat="1" applyFont="1" applyAlignment="1">
      <alignment horizontal="right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vertical="center" wrapText="1"/>
    </xf>
    <xf numFmtId="4" fontId="4" fillId="0" borderId="0" xfId="6" applyNumberFormat="1" applyFont="1" applyAlignment="1">
      <alignment vertical="center"/>
    </xf>
    <xf numFmtId="4" fontId="5" fillId="0" borderId="1" xfId="0" applyNumberFormat="1" applyFont="1" applyBorder="1" applyAlignment="1">
      <alignment vertical="center" wrapText="1"/>
    </xf>
    <xf numFmtId="4" fontId="4" fillId="0" borderId="1" xfId="5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5" applyNumberFormat="1" applyFont="1" applyBorder="1" applyAlignment="1">
      <alignment horizontal="right" vertical="center"/>
    </xf>
    <xf numFmtId="4" fontId="4" fillId="0" borderId="1" xfId="7" applyNumberFormat="1" applyFont="1" applyBorder="1" applyAlignment="1">
      <alignment horizontal="center" vertical="center" wrapText="1"/>
    </xf>
    <xf numFmtId="4" fontId="2" fillId="0" borderId="1" xfId="8" applyNumberFormat="1" applyFont="1" applyBorder="1" applyAlignment="1">
      <alignment horizontal="center" vertical="center" wrapText="1"/>
    </xf>
    <xf numFmtId="4" fontId="4" fillId="0" borderId="1" xfId="8" applyNumberFormat="1" applyFont="1" applyBorder="1" applyAlignment="1">
      <alignment horizontal="center" vertical="center" wrapText="1"/>
    </xf>
    <xf numFmtId="4" fontId="4" fillId="0" borderId="1" xfId="9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" fontId="9" fillId="0" borderId="1" xfId="4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4" fillId="0" borderId="1" xfId="3" applyNumberFormat="1" applyFont="1" applyBorder="1" applyAlignment="1">
      <alignment horizontal="right" vertical="center" wrapText="1"/>
    </xf>
    <xf numFmtId="4" fontId="4" fillId="0" borderId="1" xfId="8" applyNumberFormat="1" applyFont="1" applyBorder="1" applyAlignment="1">
      <alignment horizontal="right" vertical="center"/>
    </xf>
    <xf numFmtId="4" fontId="4" fillId="0" borderId="1" xfId="9" applyNumberFormat="1" applyFont="1" applyBorder="1" applyAlignment="1">
      <alignment horizontal="right" vertical="center"/>
    </xf>
    <xf numFmtId="4" fontId="4" fillId="0" borderId="1" xfId="10" applyNumberFormat="1" applyFon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" fontId="4" fillId="0" borderId="1" xfId="5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2" fillId="0" borderId="1" xfId="8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0" fontId="24" fillId="0" borderId="0" xfId="0" applyFont="1"/>
    <xf numFmtId="0" fontId="6" fillId="5" borderId="1" xfId="0" applyFont="1" applyFill="1" applyBorder="1" applyAlignment="1">
      <alignment horizontal="left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/>
    </xf>
    <xf numFmtId="49" fontId="2" fillId="5" borderId="1" xfId="8" applyNumberFormat="1" applyFont="1" applyFill="1" applyBorder="1" applyAlignment="1">
      <alignment horizontal="left" vertical="center"/>
    </xf>
    <xf numFmtId="0" fontId="2" fillId="5" borderId="1" xfId="8" applyFont="1" applyFill="1" applyBorder="1" applyAlignment="1">
      <alignment horizontal="left" vertical="center"/>
    </xf>
    <xf numFmtId="4" fontId="2" fillId="5" borderId="1" xfId="8" applyNumberFormat="1" applyFont="1" applyFill="1" applyBorder="1" applyAlignment="1">
      <alignment horizontal="center" vertical="center" wrapText="1"/>
    </xf>
    <xf numFmtId="4" fontId="4" fillId="5" borderId="1" xfId="8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right" vertical="center"/>
    </xf>
    <xf numFmtId="49" fontId="11" fillId="0" borderId="1" xfId="8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5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" fontId="5" fillId="3" borderId="1" xfId="0" applyNumberFormat="1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left" vertical="center" wrapText="1"/>
    </xf>
    <xf numFmtId="0" fontId="9" fillId="2" borderId="1" xfId="4" applyNumberFormat="1" applyFont="1" applyFill="1" applyBorder="1" applyAlignment="1">
      <alignment horizontal="left" vertical="center" wrapText="1"/>
    </xf>
    <xf numFmtId="4" fontId="9" fillId="2" borderId="1" xfId="4" applyNumberFormat="1" applyFont="1" applyFill="1" applyBorder="1" applyAlignment="1">
      <alignment horizontal="center" vertical="center" wrapText="1"/>
    </xf>
    <xf numFmtId="4" fontId="9" fillId="2" borderId="1" xfId="4" applyNumberFormat="1" applyFont="1" applyFill="1" applyBorder="1" applyAlignment="1">
      <alignment vertical="center" wrapText="1"/>
    </xf>
    <xf numFmtId="4" fontId="9" fillId="2" borderId="1" xfId="4" applyNumberFormat="1" applyFont="1" applyFill="1" applyBorder="1" applyAlignment="1">
      <alignment horizontal="right" vertical="center" wrapText="1"/>
    </xf>
    <xf numFmtId="0" fontId="26" fillId="0" borderId="0" xfId="0" applyFont="1"/>
    <xf numFmtId="49" fontId="9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/>
    </xf>
    <xf numFmtId="0" fontId="2" fillId="0" borderId="1" xfId="12" applyFont="1" applyBorder="1"/>
    <xf numFmtId="0" fontId="24" fillId="0" borderId="0" xfId="0" applyFont="1" applyAlignment="1">
      <alignment horizontal="left"/>
    </xf>
    <xf numFmtId="0" fontId="27" fillId="0" borderId="0" xfId="0" applyFont="1"/>
    <xf numFmtId="4" fontId="24" fillId="0" borderId="0" xfId="0" applyNumberFormat="1" applyFont="1"/>
    <xf numFmtId="10" fontId="24" fillId="0" borderId="0" xfId="0" applyNumberFormat="1" applyFont="1"/>
    <xf numFmtId="0" fontId="6" fillId="0" borderId="1" xfId="0" applyFont="1" applyBorder="1"/>
    <xf numFmtId="4" fontId="2" fillId="0" borderId="1" xfId="3" applyNumberFormat="1" applyFont="1" applyBorder="1" applyAlignment="1">
      <alignment horizontal="right" vertical="center"/>
    </xf>
    <xf numFmtId="4" fontId="4" fillId="5" borderId="1" xfId="0" applyNumberFormat="1" applyFont="1" applyFill="1" applyBorder="1" applyAlignment="1">
      <alignment horizontal="right" vertical="center"/>
    </xf>
    <xf numFmtId="4" fontId="2" fillId="0" borderId="1" xfId="3" applyNumberFormat="1" applyFont="1" applyBorder="1" applyAlignment="1">
      <alignment horizontal="right" vertical="center" wrapText="1"/>
    </xf>
    <xf numFmtId="4" fontId="4" fillId="5" borderId="1" xfId="3" applyNumberFormat="1" applyFont="1" applyFill="1" applyBorder="1" applyAlignment="1">
      <alignment horizontal="right" vertical="center" wrapText="1"/>
    </xf>
    <xf numFmtId="4" fontId="4" fillId="0" borderId="0" xfId="3" applyNumberFormat="1" applyFont="1" applyAlignment="1">
      <alignment horizontal="right" vertical="center" wrapText="1"/>
    </xf>
    <xf numFmtId="4" fontId="4" fillId="0" borderId="0" xfId="6" applyNumberFormat="1" applyFont="1" applyAlignment="1">
      <alignment horizontal="right" vertical="center"/>
    </xf>
    <xf numFmtId="0" fontId="10" fillId="0" borderId="1" xfId="0" applyFont="1" applyBorder="1" applyAlignment="1">
      <alignment wrapText="1"/>
    </xf>
    <xf numFmtId="0" fontId="2" fillId="0" borderId="4" xfId="1" applyFont="1" applyBorder="1" applyAlignment="1" applyProtection="1">
      <alignment horizontal="center" vertical="center" wrapText="1"/>
      <protection locked="0"/>
    </xf>
    <xf numFmtId="0" fontId="2" fillId="0" borderId="5" xfId="1" applyFont="1" applyBorder="1" applyAlignment="1" applyProtection="1">
      <alignment horizontal="center" vertical="center" wrapText="1"/>
      <protection locked="0"/>
    </xf>
    <xf numFmtId="0" fontId="2" fillId="0" borderId="6" xfId="1" applyFont="1" applyBorder="1" applyAlignment="1" applyProtection="1">
      <alignment horizontal="center" vertical="center" wrapText="1"/>
      <protection locked="0"/>
    </xf>
    <xf numFmtId="0" fontId="2" fillId="0" borderId="7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8" xfId="1" applyFont="1" applyBorder="1" applyAlignment="1" applyProtection="1">
      <alignment horizontal="center" vertical="center" wrapText="1"/>
      <protection locked="0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2" fillId="0" borderId="10" xfId="1" applyFont="1" applyBorder="1" applyAlignment="1" applyProtection="1">
      <alignment horizontal="center" vertical="center" wrapText="1"/>
      <protection locked="0"/>
    </xf>
    <xf numFmtId="0" fontId="2" fillId="0" borderId="11" xfId="1" applyFont="1" applyBorder="1" applyAlignment="1" applyProtection="1">
      <alignment horizontal="center" vertical="center" wrapText="1"/>
      <protection locked="0"/>
    </xf>
    <xf numFmtId="49" fontId="4" fillId="0" borderId="1" xfId="2" applyNumberFormat="1" applyFont="1" applyBorder="1" applyAlignment="1">
      <alignment horizontal="left" vertical="center"/>
    </xf>
  </cellXfs>
  <cellStyles count="199">
    <cellStyle name="20% - Colore 1" xfId="60" xr:uid="{69990CBD-7EC0-4ACA-B3FB-20ACF2964D7E}"/>
    <cellStyle name="20% - Colore 2" xfId="61" xr:uid="{49FF475D-72B5-42C0-B8B6-DF2579DA48E8}"/>
    <cellStyle name="20% - Colore 3" xfId="62" xr:uid="{FE8E6A9A-3134-42A5-8D0D-A220FC5525B4}"/>
    <cellStyle name="20% - Colore 4" xfId="63" xr:uid="{E9EB2A3D-EE55-494C-93BC-C00840A76D92}"/>
    <cellStyle name="20% - Colore 5" xfId="64" xr:uid="{29E66C80-F348-436C-B18F-0BC5D8345364}"/>
    <cellStyle name="20% - Colore 6" xfId="65" xr:uid="{41874AE9-5036-4BC5-82BB-A56CFA8EB5F9}"/>
    <cellStyle name="40% - Colore 1" xfId="66" xr:uid="{CB29E504-3D9D-4CFA-AED1-60E0E515446C}"/>
    <cellStyle name="40% - Colore 2" xfId="67" xr:uid="{A8C78F62-9E6D-4E75-AA4A-59CBC419AE32}"/>
    <cellStyle name="40% - Colore 3" xfId="68" xr:uid="{E710D8D6-431F-4D9E-B2FB-8863CE88FDB4}"/>
    <cellStyle name="40% - Colore 4" xfId="69" xr:uid="{1B45568B-BD0C-4FC8-8B03-6B485D1D948C}"/>
    <cellStyle name="40% - Colore 5" xfId="70" xr:uid="{38710FBE-B15B-4E06-9885-7FB9D0FA73B2}"/>
    <cellStyle name="40% - Colore 6" xfId="71" xr:uid="{93B97815-D29A-49EB-816F-550B1C2BB7BE}"/>
    <cellStyle name="60% - Colore 1" xfId="72" xr:uid="{8A841DA0-D099-4934-8CA6-1AC015639174}"/>
    <cellStyle name="60% - Colore 2" xfId="73" xr:uid="{BA824707-DDC3-4157-BE88-6B331532F274}"/>
    <cellStyle name="60% - Colore 3" xfId="74" xr:uid="{9E859870-D7CC-43C6-82E4-6202D6B4D347}"/>
    <cellStyle name="60% - Colore 4" xfId="75" xr:uid="{B3F810EB-D39B-4724-B2A8-5CB3195D7074}"/>
    <cellStyle name="60% - Colore 5" xfId="76" xr:uid="{67321EF8-1B67-42BE-8A30-E5D470FEF77A}"/>
    <cellStyle name="60% - Colore 6" xfId="77" xr:uid="{75FBDBDA-06E3-4B4E-8EF9-C8DBA42B3FC0}"/>
    <cellStyle name="Calcolo" xfId="78" xr:uid="{0CFF21B7-B38B-477D-B166-0B9EBA17E4F5}"/>
    <cellStyle name="Cella collegata" xfId="79" xr:uid="{7107ED72-93B8-4B58-B3AE-4F52A1D69B40}"/>
    <cellStyle name="Cella da controllare" xfId="80" xr:uid="{49433921-FBD0-46F2-8166-B219D088A0F7}"/>
    <cellStyle name="Colore 1" xfId="81" xr:uid="{12F5ACA9-1A1A-4928-BC30-B7B76201C0D5}"/>
    <cellStyle name="Colore 2" xfId="82" xr:uid="{AB47A44E-D344-48DB-8CA8-3A6C6CFA4EC9}"/>
    <cellStyle name="Colore 3" xfId="83" xr:uid="{98F69973-F5F5-464F-84FD-E59C3F6F0821}"/>
    <cellStyle name="Colore 4" xfId="84" xr:uid="{BE32ECC1-942D-49D3-98FF-05C2282157BB}"/>
    <cellStyle name="Colore 5" xfId="85" xr:uid="{C2D33A2B-308D-487D-A48D-862F6B983D9C}"/>
    <cellStyle name="Colore 6" xfId="86" xr:uid="{0319B14D-6B80-435A-8BF4-FF68F17140D9}"/>
    <cellStyle name="Comma 2" xfId="26" xr:uid="{B06CADF0-4D35-4386-9916-77D298E8A9EC}"/>
    <cellStyle name="Comma 2 2" xfId="34" xr:uid="{B63F21AC-BE50-477C-A6FD-4BE3D0E2F0D3}"/>
    <cellStyle name="Comma 2 3" xfId="42" xr:uid="{C74E7679-09E3-4317-8C90-8D895319CDCD}"/>
    <cellStyle name="Comma 2 4" xfId="50" xr:uid="{06FF2FDC-F90D-432A-8EAB-F2919BAEB914}"/>
    <cellStyle name="Comma 3" xfId="29" xr:uid="{0E603E0F-EB4E-4858-92D9-4D469778B975}"/>
    <cellStyle name="Comma 3 2" xfId="37" xr:uid="{409368F5-E9E4-479E-B15A-486E2B3D913C}"/>
    <cellStyle name="Comma 3 2 2" xfId="108" xr:uid="{85C6D056-D71C-4444-B37F-E15E79C0321F}"/>
    <cellStyle name="Comma 3 3" xfId="43" xr:uid="{EBA2B02A-9EF8-4B03-A160-90B8B81BBA8E}"/>
    <cellStyle name="Comma 4" xfId="32" xr:uid="{733E8254-E918-4009-95AC-F7E50942975F}"/>
    <cellStyle name="Comma 4 2" xfId="49" xr:uid="{AF5BB6A5-31AA-4DAF-9FBE-51A3A0E22EB6}"/>
    <cellStyle name="Comma 5" xfId="39" xr:uid="{D7EE47CC-350A-4346-8998-FF83F9914E62}"/>
    <cellStyle name="Comma 5 2" xfId="45" xr:uid="{F4612C50-E8ED-404B-ACF2-F6E7F786ECAF}"/>
    <cellStyle name="Comma 5 3" xfId="115" xr:uid="{BCCD7135-FDEC-4B31-BDD2-9E4E5FAC016A}"/>
    <cellStyle name="Comma 6" xfId="25" xr:uid="{1399CEFA-6A13-4CA8-965B-03C645A57ACA}"/>
    <cellStyle name="Comma 7" xfId="152" xr:uid="{85E6A761-A0A7-4BDD-B2EE-29757DA7846C}"/>
    <cellStyle name="Currency 2" xfId="28" xr:uid="{3F34625A-130E-4AFE-A8E9-029E19954224}"/>
    <cellStyle name="Currency 2 2" xfId="36" xr:uid="{91838F25-0E9F-4FDB-ADAC-7EF26FB75A00}"/>
    <cellStyle name="Currency 3" xfId="133" xr:uid="{CD4E9C09-F43F-47C0-910F-8BFB67F0D029}"/>
    <cellStyle name="Euro" xfId="87" xr:uid="{FBB8E652-986D-449E-A203-8BFA30170CF6}"/>
    <cellStyle name="Euro 2" xfId="88" xr:uid="{3C591579-0266-4917-BB6E-1A3037C59A3B}"/>
    <cellStyle name="Euro 3" xfId="89" xr:uid="{95D1DF61-E0C5-44B3-A296-257645055543}"/>
    <cellStyle name="Explanatory Text 2" xfId="132" xr:uid="{A612C82E-B799-4051-8132-89129A92C99E}"/>
    <cellStyle name="Keš" xfId="4" xr:uid="{00000000-0005-0000-0000-000000000000}"/>
    <cellStyle name="Navadno" xfId="0" builtinId="0"/>
    <cellStyle name="Navadno 15" xfId="122" xr:uid="{D77E8607-8FBE-4050-9371-804D9D39FDE4}"/>
    <cellStyle name="Navadno 16" xfId="123" xr:uid="{BCA9BF70-5BA1-4DEF-8A03-C27B022B6109}"/>
    <cellStyle name="Navadno 2" xfId="3" xr:uid="{00000000-0005-0000-0000-000002000000}"/>
    <cellStyle name="Navadno 2 2" xfId="5" xr:uid="{00000000-0005-0000-0000-000003000000}"/>
    <cellStyle name="Navadno 2 2 2" xfId="58" xr:uid="{4D4E2115-B69B-46EC-ABD8-190F492F5E94}"/>
    <cellStyle name="Navadno 2 50" xfId="124" xr:uid="{B235B1B5-FBA4-46B5-9F15-F3DBBC112C41}"/>
    <cellStyle name="Navadno 3" xfId="20" xr:uid="{08A89A95-CCAD-40FF-B331-8DB8E9A7FCB3}"/>
    <cellStyle name="Navadno 3 2" xfId="17" xr:uid="{F0505B7A-8F0A-46F3-BB74-696FC109F878}"/>
    <cellStyle name="Navadno 3 3" xfId="57" xr:uid="{86E9BD4E-FEF2-4A2C-8B66-CB4E412ADF9A}"/>
    <cellStyle name="Navadno 4" xfId="8" xr:uid="{00000000-0005-0000-0000-000004000000}"/>
    <cellStyle name="Navadno 4 2" xfId="18" xr:uid="{B0FE1BC1-F9C4-4F1F-A492-67E762E9185B}"/>
    <cellStyle name="Navadno 4 3" xfId="197" xr:uid="{2C1DD8AB-1261-472A-A568-8CDC5A12F163}"/>
    <cellStyle name="Navadno 49" xfId="125" xr:uid="{4EDF1E1D-FC00-41F8-8439-CD51049184A0}"/>
    <cellStyle name="Navadno 5" xfId="90" xr:uid="{697DF3F1-891B-476A-9D8D-0E0EBD170F30}"/>
    <cellStyle name="Navadno 50" xfId="126" xr:uid="{124637B3-A02A-42A2-8C0A-BE8B15C2ACD6}"/>
    <cellStyle name="Navadno 51" xfId="127" xr:uid="{699B0B35-0411-4FE7-8A71-C06DBE644596}"/>
    <cellStyle name="Navadno 52" xfId="128" xr:uid="{63BB8AFA-937F-4154-A14F-BB28B02B6EB7}"/>
    <cellStyle name="Navadno 53" xfId="129" xr:uid="{D862086E-29F0-49CF-A80F-B73B5B1D94C3}"/>
    <cellStyle name="Navadno 54" xfId="130" xr:uid="{E28F26BD-9163-4B0B-8FCE-8F2A9C150F2C}"/>
    <cellStyle name="Navadno 6" xfId="21" xr:uid="{BA2138B1-E402-4F47-B95F-80CA3BD05855}"/>
    <cellStyle name="Navadno 6 2" xfId="19" xr:uid="{C4F4386A-D1DC-4E1A-B416-AC812D8E7170}"/>
    <cellStyle name="Navadno 8" xfId="13" xr:uid="{3A47D646-E509-48DF-A6F7-457B57B8475B}"/>
    <cellStyle name="Navadno_Predračun 2.del II.faze barvano" xfId="6" xr:uid="{00000000-0005-0000-0000-000005000000}"/>
    <cellStyle name="Neutrale" xfId="91" xr:uid="{A9EF6E79-6E4C-4E0E-A6B5-1C0549F0D0E8}"/>
    <cellStyle name="Normal 10" xfId="134" xr:uid="{A9B38204-C89B-4629-A2E9-6247FCD2E457}"/>
    <cellStyle name="Normal 11" xfId="56" xr:uid="{DE66D664-0A36-497C-AF6C-811EF29CAFA7}"/>
    <cellStyle name="Normal 12" xfId="151" xr:uid="{529F62A4-EBC4-4705-8747-BA0F0E72DD16}"/>
    <cellStyle name="Normal 12 2" xfId="175" xr:uid="{C2D0D651-8B09-4D4B-B16D-504FBAC07CEC}"/>
    <cellStyle name="Normal 12 3" xfId="194" xr:uid="{56BD89DE-6452-4F9A-ADD5-7DDC583F3B6D}"/>
    <cellStyle name="Normal 2" xfId="7" xr:uid="{00000000-0005-0000-0000-000006000000}"/>
    <cellStyle name="Normal 2 10" xfId="117" xr:uid="{1ADB6AB8-91D4-4B55-884D-EF7254A51995}"/>
    <cellStyle name="Normal 2 10 2" xfId="171" xr:uid="{EAEA44B9-FD0B-4013-90CC-BB0C5F992017}"/>
    <cellStyle name="Normal 2 10 3" xfId="190" xr:uid="{C12D4E54-5BA3-4E1A-992A-7CFA1F27918F}"/>
    <cellStyle name="Normal 2 11" xfId="153" xr:uid="{191821D2-205D-443A-A82D-DF32EAB8672B}"/>
    <cellStyle name="Normal 2 12" xfId="176" xr:uid="{D7793443-3743-4BC8-9186-067E3439F8F9}"/>
    <cellStyle name="Normal 2 13" xfId="22" xr:uid="{31C9ECFB-B76A-4E10-A524-1AC9FE304ADB}"/>
    <cellStyle name="Normal 2 2" xfId="35" xr:uid="{A0D92342-EF80-4EAD-8BB6-546351617131}"/>
    <cellStyle name="normal 2 2 2" xfId="59" xr:uid="{87B2515F-4309-4347-97CB-FC68166C244C}"/>
    <cellStyle name="Normal 2 3" xfId="40" xr:uid="{4DBF6D9A-9339-42B4-B71C-EDB940B6D58C}"/>
    <cellStyle name="Normal 2 3 10" xfId="165" xr:uid="{78B8AB8B-B557-49A7-8EE2-B5704B4167F5}"/>
    <cellStyle name="Normal 2 3 11" xfId="178" xr:uid="{0F6B5839-877C-4C79-9162-FFDDE0143B3F}"/>
    <cellStyle name="Normal 2 3 2" xfId="46" xr:uid="{77BE3C87-3ED1-4CAB-9582-0A414432B0CD}"/>
    <cellStyle name="normal 2 3 2 10" xfId="144" xr:uid="{A0B50CFD-A6A2-44B9-8E57-C5167654068A}"/>
    <cellStyle name="Normal 2 3 2 11" xfId="157" xr:uid="{D5260C50-86F2-474E-BBBC-825B4B15F7AA}"/>
    <cellStyle name="Normal 2 3 2 12" xfId="154" xr:uid="{A3C4BE61-F5F0-45A5-AEFC-61C697D79FF0}"/>
    <cellStyle name="Normal 2 3 2 13" xfId="164" xr:uid="{2342F9EF-6ABE-45EB-9E53-BCA3E59AABF4}"/>
    <cellStyle name="Normal 2 3 2 14" xfId="155" xr:uid="{A49DC525-BDE4-4B51-8ED8-708D43EE06EC}"/>
    <cellStyle name="Normal 2 3 2 15" xfId="179" xr:uid="{84C4DEF9-EE9F-413A-BFA0-264A69EF0FA5}"/>
    <cellStyle name="Normal 2 3 2 16" xfId="177" xr:uid="{906D04CC-6F13-473C-B113-08FBBC4310DF}"/>
    <cellStyle name="Normal 2 3 2 17" xfId="184" xr:uid="{6262100F-E011-41CF-81AC-D136CF5C3359}"/>
    <cellStyle name="Normal 2 3 2 18" xfId="195" xr:uid="{F90E26C3-E29A-4ED7-9762-03A664B02149}"/>
    <cellStyle name="Normal 2 3 2 2" xfId="119" xr:uid="{A1D44E97-8708-408B-9482-7E5CA0C9E5F2}"/>
    <cellStyle name="Normal 2 3 2 2 2" xfId="172" xr:uid="{75970C54-2FD8-4B8A-815E-03DE1A148165}"/>
    <cellStyle name="Normal 2 3 2 2 3" xfId="191" xr:uid="{7BC56014-4EAA-4912-8887-263524AC3072}"/>
    <cellStyle name="normal 2 3 2 3" xfId="52" xr:uid="{006E1471-E092-4FD2-AABF-0A6D20C79D1C}"/>
    <cellStyle name="normal 2 3 2 4" xfId="136" xr:uid="{D39EA32A-C55F-4B1A-8EA4-75B1FB63B582}"/>
    <cellStyle name="normal 2 3 2 5" xfId="138" xr:uid="{B5B6EB25-22F6-456D-8B6E-D5119CE21EA8}"/>
    <cellStyle name="normal 2 3 2 6" xfId="142" xr:uid="{7FB8AF3D-3C97-4D8B-BFED-A60DB9C2B88A}"/>
    <cellStyle name="normal 2 3 2 7" xfId="139" xr:uid="{BB6B0EA1-22E2-4D02-8932-9365704CAAAD}"/>
    <cellStyle name="normal 2 3 2 8" xfId="148" xr:uid="{1139FC4D-9E13-4DDD-A582-950F31AF242D}"/>
    <cellStyle name="normal 2 3 2 9" xfId="147" xr:uid="{D6A991CA-83D0-4811-BC63-DDDD63E2DE89}"/>
    <cellStyle name="Normal 2 3 3" xfId="116" xr:uid="{0EAB1D14-DDEB-42E6-A475-CCC9C577CEC7}"/>
    <cellStyle name="Normal 2 3 3 2" xfId="170" xr:uid="{981527E1-BBB9-459B-8107-066197AF1F6B}"/>
    <cellStyle name="Normal 2 3 3 3" xfId="189" xr:uid="{9D95CFCA-6741-44BE-9D95-C80B786FE9DB}"/>
    <cellStyle name="Normal 2 3 4" xfId="120" xr:uid="{EEF66228-7A84-4CA7-BCBA-68C65E95A0F3}"/>
    <cellStyle name="Normal 2 3 4 2" xfId="173" xr:uid="{72A74052-5E14-41F3-9373-2462AE245F13}"/>
    <cellStyle name="Normal 2 3 4 3" xfId="192" xr:uid="{96A9B4B4-7228-4E04-B598-7C2117B38631}"/>
    <cellStyle name="Normal 2 3 5" xfId="47" xr:uid="{45FE2C0A-372D-4927-9717-2ADDCFD9D7FC}"/>
    <cellStyle name="Normal 2 3 5 2" xfId="158" xr:uid="{E10A8807-D5CF-4158-82AF-6D3A172AB9CE}"/>
    <cellStyle name="Normal 2 3 5 3" xfId="180" xr:uid="{74E00CD1-D85F-4A20-961A-063B974D2984}"/>
    <cellStyle name="Normal 2 3 6" xfId="145" xr:uid="{70125493-D8F1-499E-A654-2C417FD8A2C7}"/>
    <cellStyle name="Normal 2 3 6 2" xfId="174" xr:uid="{2DB4CF87-F4B0-4430-9A47-80191B594243}"/>
    <cellStyle name="Normal 2 3 6 3" xfId="193" xr:uid="{AAA6A685-6C40-4D12-B81E-FF2553DFD883}"/>
    <cellStyle name="Normal 2 3 7" xfId="156" xr:uid="{AF89F360-52B2-49B9-8D38-6180570316E1}"/>
    <cellStyle name="Normal 2 3 8" xfId="169" xr:uid="{A3610225-CE7D-4C52-A9C9-B7B94912D634}"/>
    <cellStyle name="Normal 2 3 9" xfId="162" xr:uid="{0E5A847A-64EE-461E-ADB4-BACCE9A5E7A1}"/>
    <cellStyle name="Normal 2 4" xfId="27" xr:uid="{5A9EA43A-31F2-4C3C-9319-7BFE74A03827}"/>
    <cellStyle name="normal 2 4 10" xfId="141" xr:uid="{D47E07C9-79D8-40F3-896A-EB6B5A7893F2}"/>
    <cellStyle name="Normal 2 4 2" xfId="113" xr:uid="{05A77207-3F1F-4BF0-80BA-E178B08E977E}"/>
    <cellStyle name="normal 2 4 3" xfId="107" xr:uid="{81ECE44E-5339-42F4-81EB-FF59E13672C3}"/>
    <cellStyle name="normal 2 4 4" xfId="137" xr:uid="{081A7CA3-0049-4513-9471-DAFDC6E148F7}"/>
    <cellStyle name="normal 2 4 5" xfId="140" xr:uid="{01371800-7079-45DC-BFFE-3C60F854136A}"/>
    <cellStyle name="normal 2 4 6" xfId="149" xr:uid="{9AE6018C-EE99-40C0-B809-AA2D1C5F0DE0}"/>
    <cellStyle name="normal 2 4 7" xfId="146" xr:uid="{E29F205A-FEDA-44BF-9D85-82673A624C9B}"/>
    <cellStyle name="normal 2 4 8" xfId="143" xr:uid="{BD602AA6-66DA-4BC7-8187-2F57584A9E3B}"/>
    <cellStyle name="normal 2 4 9" xfId="150" xr:uid="{C052974E-084B-4558-9F96-2071308C25D8}"/>
    <cellStyle name="Normal 2 5" xfId="48" xr:uid="{1AED79C0-7F69-4637-B03E-5B5100C27F26}"/>
    <cellStyle name="Normal 2 5 2" xfId="159" xr:uid="{D53E4FB5-D552-4F37-A7BA-F41E08240004}"/>
    <cellStyle name="Normal 2 5 3" xfId="181" xr:uid="{768481B8-261F-421A-81CB-7185D063172F}"/>
    <cellStyle name="Normal 2 6" xfId="51" xr:uid="{53819888-8292-4D48-A9FF-D31571A70CDD}"/>
    <cellStyle name="Normal 2 6 2" xfId="160" xr:uid="{3695720A-79E9-4AD4-9C91-F371FDCFB44A}"/>
    <cellStyle name="Normal 2 6 3" xfId="182" xr:uid="{05F02B38-5628-4E50-B4D0-852EA0879EAA}"/>
    <cellStyle name="Normal 2 7" xfId="109" xr:uid="{77117C3E-CCC6-4622-B0F1-0C601FC737B1}"/>
    <cellStyle name="Normal 2 7 2" xfId="166" xr:uid="{2123D537-A209-4B12-81B5-4448FE4D1824}"/>
    <cellStyle name="Normal 2 7 3" xfId="186" xr:uid="{CBE03DD9-1E1B-40D1-BCDA-522DCFDA9FF6}"/>
    <cellStyle name="Normal 2 8" xfId="110" xr:uid="{2E14747F-C48A-4DFF-9874-735B8E6AADB3}"/>
    <cellStyle name="Normal 2 8 2" xfId="167" xr:uid="{71785322-5960-4EAA-9C47-2C93B140B284}"/>
    <cellStyle name="Normal 2 8 3" xfId="187" xr:uid="{CB077D40-CF10-467A-A06A-06868EB71AA2}"/>
    <cellStyle name="Normal 2 9" xfId="111" xr:uid="{0C357C45-CC7C-4980-837B-4491209BE0EF}"/>
    <cellStyle name="Normal 2 9 2" xfId="168" xr:uid="{DB88CC39-EE7A-4D19-8BD1-DE1C6358FD5C}"/>
    <cellStyle name="Normal 2 9 3" xfId="188" xr:uid="{1518E432-66D9-4F38-BD49-A215FE9740BE}"/>
    <cellStyle name="Normal 3" xfId="23" xr:uid="{601DF443-1A0A-4315-8A45-D1895EA9DEBE}"/>
    <cellStyle name="Normal 3 2" xfId="33" xr:uid="{ED6826F3-2DD3-4FC8-8C48-310FC2EF6CA7}"/>
    <cellStyle name="Normal 3 2 2" xfId="198" xr:uid="{BBE1559B-5B8C-4CEF-8A71-5B6AFE52C75B}"/>
    <cellStyle name="Normal 3 3" xfId="41" xr:uid="{C499F6E4-6B58-4FAB-876A-BB4EF8AD7C75}"/>
    <cellStyle name="Normal 3 4" xfId="30" xr:uid="{31474061-9BD4-473F-8A0B-AEFDF02D5CD3}"/>
    <cellStyle name="Normal 4" xfId="31" xr:uid="{F8C6D084-A2A0-4987-82C3-64EF6C51156F}"/>
    <cellStyle name="normal 4 2" xfId="55" xr:uid="{EE6EA546-3361-4630-A401-CFF8AA2CD212}"/>
    <cellStyle name="Normal 5" xfId="38" xr:uid="{0E76CAC8-5E5F-4BBC-A813-8097C56E287C}"/>
    <cellStyle name="Normal 5 2" xfId="44" xr:uid="{10F1A580-BF59-40F5-9C74-77167DD1371C}"/>
    <cellStyle name="Normal 5 2 2" xfId="118" xr:uid="{8F20444D-4577-4777-86A9-D7BBF59FAE91}"/>
    <cellStyle name="Normal 5 2 3" xfId="54" xr:uid="{9F9A2EAC-9ED6-42A8-A6D2-84299118A4E5}"/>
    <cellStyle name="Normal 5 2 3 2" xfId="161" xr:uid="{4311FF4A-BAB0-4E3D-BCEA-1AED1131C6D4}"/>
    <cellStyle name="Normal 5 2 3 3" xfId="183" xr:uid="{20F37907-FB44-4656-8346-41C0AE3E8F7A}"/>
    <cellStyle name="Normal 5 3" xfId="114" xr:uid="{09F50B7B-1DBD-425E-A806-9A8AA656B3FF}"/>
    <cellStyle name="Normal 6" xfId="24" xr:uid="{7357EBAA-D156-4E8A-8ABC-806542C7CA2C}"/>
    <cellStyle name="Normal 6 2" xfId="112" xr:uid="{853F9041-2D92-48E9-B5D7-2DF2A9517E2F}"/>
    <cellStyle name="Normal 6 3" xfId="106" xr:uid="{15D139B7-9285-4FE2-8BCB-F7D5DF4DB986}"/>
    <cellStyle name="Normal 6 3 2" xfId="163" xr:uid="{590461F1-5E66-4CBE-9570-88CEEC5F2F97}"/>
    <cellStyle name="Normal 6 3 3" xfId="185" xr:uid="{82496367-3876-4774-8829-519427C6B2C7}"/>
    <cellStyle name="Normal 7" xfId="121" xr:uid="{6B07ABEC-2719-411A-8D46-A8BAF3FC924E}"/>
    <cellStyle name="Normal 8" xfId="131" xr:uid="{B8C768F7-F1EB-4330-8DED-877DEA5B9E04}"/>
    <cellStyle name="Normal 9" xfId="135" xr:uid="{7ADC3C40-8152-4638-93AE-B7E716CFB00B}"/>
    <cellStyle name="normal_A_1" xfId="10" xr:uid="{00000000-0005-0000-0000-000007000000}"/>
    <cellStyle name="Normal_A_2" xfId="9" xr:uid="{00000000-0005-0000-0000-000008000000}"/>
    <cellStyle name="Normal_BoQ - cene sit_eur" xfId="2" xr:uid="{00000000-0005-0000-0000-000009000000}"/>
    <cellStyle name="Normal_BoQ - cene sit_eur 2 2" xfId="1" xr:uid="{00000000-0005-0000-0000-00000A000000}"/>
    <cellStyle name="Normal_kanal S1" xfId="11" xr:uid="{00000000-0005-0000-0000-00000B000000}"/>
    <cellStyle name="Normal_popis_sibirija_sbr 2" xfId="12" xr:uid="{00000000-0005-0000-0000-00000C000000}"/>
    <cellStyle name="Normale 2" xfId="92" xr:uid="{C01AC19E-E672-46FC-9F07-F2FFCDA99AEF}"/>
    <cellStyle name="Normale 3" xfId="93" xr:uid="{FC60E900-41F9-42A8-9D88-08843A16F637}"/>
    <cellStyle name="Nota" xfId="94" xr:uid="{0FEC38AC-4611-4862-B13B-D69181EAD017}"/>
    <cellStyle name="Odstotek 2" xfId="95" xr:uid="{BB0CAE1D-56E0-4A20-90E7-1F630519E563}"/>
    <cellStyle name="S18" xfId="14" xr:uid="{800A5BD1-6354-498C-8A82-B98F1B1F423B}"/>
    <cellStyle name="S20" xfId="15" xr:uid="{2D3591EE-3177-49E4-8CE8-1CC9DA73E997}"/>
    <cellStyle name="S24" xfId="16" xr:uid="{5939AC25-3AB3-467A-AC56-B62A3004F037}"/>
    <cellStyle name="Testo avviso" xfId="96" xr:uid="{C27B245E-443E-48C4-B2F8-65EF107D366D}"/>
    <cellStyle name="Testo descrittivo" xfId="97" xr:uid="{7092FD2E-FE74-445C-BE15-B0A31E490E31}"/>
    <cellStyle name="Titolo" xfId="98" xr:uid="{820B9F07-B8F5-45D6-B342-9C42878F23EA}"/>
    <cellStyle name="Titolo 1" xfId="99" xr:uid="{F8F8C0DD-26BF-4064-BAF3-E75C7C21F562}"/>
    <cellStyle name="Titolo 2" xfId="100" xr:uid="{F6F27D1C-4622-4B11-B6D0-6F1602B5DF4F}"/>
    <cellStyle name="Titolo 3" xfId="101" xr:uid="{A29C0DC7-1FE0-4E94-91AC-E08CF4FF1910}"/>
    <cellStyle name="Titolo 4" xfId="102" xr:uid="{6F8D53F2-62C1-4C7A-B73B-212CAC4B939D}"/>
    <cellStyle name="Totale" xfId="103" xr:uid="{79D53FA5-EA69-4688-8D8A-05BD876B6E69}"/>
    <cellStyle name="Valore non valido" xfId="104" xr:uid="{74C56322-6C20-4E2F-96AA-D0D4D8EB8D10}"/>
    <cellStyle name="Valore valido" xfId="105" xr:uid="{BF72D213-3540-4B27-8B2B-85AD6AEBC79B}"/>
    <cellStyle name="Valuta 2" xfId="53" xr:uid="{7177958B-DBC3-4C49-A7D2-D9354A812CB2}"/>
    <cellStyle name="Valuta 3" xfId="196" xr:uid="{5CCF6C19-260E-4945-8149-F4837B037A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view="pageLayout" zoomScale="85" zoomScaleNormal="100" zoomScalePageLayoutView="85" workbookViewId="0">
      <selection sqref="A1:E3"/>
    </sheetView>
  </sheetViews>
  <sheetFormatPr defaultRowHeight="12.75" x14ac:dyDescent="0.2"/>
  <cols>
    <col min="1" max="1" width="5.140625" style="121" customWidth="1"/>
    <col min="2" max="2" width="44.28515625" style="121" customWidth="1"/>
    <col min="3" max="3" width="11" style="121" customWidth="1"/>
    <col min="4" max="4" width="10.28515625" style="121" customWidth="1"/>
    <col min="5" max="7" width="10.140625" style="121" bestFit="1" customWidth="1"/>
    <col min="8" max="16384" width="9.140625" style="121"/>
  </cols>
  <sheetData>
    <row r="1" spans="1:11" x14ac:dyDescent="0.2">
      <c r="A1" s="174" t="s">
        <v>173</v>
      </c>
      <c r="B1" s="175"/>
      <c r="C1" s="175"/>
      <c r="D1" s="175"/>
      <c r="E1" s="176"/>
    </row>
    <row r="2" spans="1:11" x14ac:dyDescent="0.2">
      <c r="A2" s="177"/>
      <c r="B2" s="178"/>
      <c r="C2" s="178"/>
      <c r="D2" s="178"/>
      <c r="E2" s="179"/>
    </row>
    <row r="3" spans="1:11" x14ac:dyDescent="0.2">
      <c r="A3" s="180"/>
      <c r="B3" s="181"/>
      <c r="C3" s="181"/>
      <c r="D3" s="181"/>
      <c r="E3" s="182"/>
    </row>
    <row r="4" spans="1:11" x14ac:dyDescent="0.2">
      <c r="A4" s="183"/>
      <c r="B4" s="183"/>
      <c r="C4" s="9"/>
      <c r="D4" s="10"/>
      <c r="E4" s="11"/>
    </row>
    <row r="5" spans="1:11" ht="25.5" x14ac:dyDescent="0.2">
      <c r="A5" s="159" t="s">
        <v>0</v>
      </c>
      <c r="B5" s="154" t="s">
        <v>1</v>
      </c>
      <c r="C5" s="155" t="s">
        <v>5</v>
      </c>
      <c r="D5" s="155" t="s">
        <v>85</v>
      </c>
      <c r="E5" s="155" t="s">
        <v>86</v>
      </c>
    </row>
    <row r="6" spans="1:11" x14ac:dyDescent="0.2">
      <c r="A6" s="12"/>
      <c r="B6" s="13"/>
      <c r="C6" s="17"/>
      <c r="D6" s="17"/>
      <c r="E6" s="17"/>
    </row>
    <row r="7" spans="1:11" x14ac:dyDescent="0.2">
      <c r="A7" s="12"/>
      <c r="B7" s="13" t="s">
        <v>6</v>
      </c>
      <c r="C7" s="1"/>
      <c r="D7" s="1"/>
      <c r="E7" s="1"/>
    </row>
    <row r="8" spans="1:11" x14ac:dyDescent="0.2">
      <c r="A8" s="12"/>
      <c r="B8" s="13"/>
      <c r="C8" s="1"/>
      <c r="D8" s="1"/>
      <c r="E8" s="1"/>
    </row>
    <row r="9" spans="1:11" x14ac:dyDescent="0.2">
      <c r="A9" s="19"/>
      <c r="B9" s="20" t="str">
        <f>Skupna_dok!B5</f>
        <v>SKUPNA DOKUMENTACIJA IN PRIPRAVLJALNA DELA</v>
      </c>
      <c r="C9" s="150">
        <f>Skupna_dok!F27</f>
        <v>0</v>
      </c>
      <c r="D9" s="150">
        <f>C9*0.22</f>
        <v>0</v>
      </c>
      <c r="E9" s="150">
        <f>C9+D9</f>
        <v>0</v>
      </c>
    </row>
    <row r="10" spans="1:11" x14ac:dyDescent="0.2">
      <c r="A10" s="13"/>
      <c r="B10" s="13"/>
      <c r="C10" s="13"/>
      <c r="D10" s="13"/>
      <c r="E10" s="13"/>
    </row>
    <row r="11" spans="1:11" x14ac:dyDescent="0.2">
      <c r="A11" s="19"/>
      <c r="B11" s="20" t="s">
        <v>7</v>
      </c>
      <c r="C11" s="21"/>
      <c r="D11" s="21"/>
      <c r="E11" s="21"/>
    </row>
    <row r="12" spans="1:11" x14ac:dyDescent="0.2">
      <c r="A12" s="151" t="s">
        <v>88</v>
      </c>
      <c r="B12" s="22" t="str">
        <f>'kanal TL-VL'!B5</f>
        <v>Tlačni vod TL-VL</v>
      </c>
      <c r="C12" s="49">
        <f>'kanal TL-VL'!F17</f>
        <v>0</v>
      </c>
      <c r="D12" s="49">
        <f t="shared" ref="D12" si="0">C12*0.22</f>
        <v>0</v>
      </c>
      <c r="E12" s="49">
        <f t="shared" ref="E12" si="1">C12+D12</f>
        <v>0</v>
      </c>
      <c r="I12" s="163"/>
      <c r="J12" s="163"/>
      <c r="K12" s="163"/>
    </row>
    <row r="13" spans="1:11" ht="25.5" x14ac:dyDescent="0.2">
      <c r="A13" s="151" t="s">
        <v>89</v>
      </c>
      <c r="B13" s="39" t="str">
        <f>'kanal VL1'!B5</f>
        <v>Kanal VL1 ( od vtoka v kanal VL2 do RJ10+6m izven cestišča)</v>
      </c>
      <c r="C13" s="49">
        <f>'kanal VL1'!F18</f>
        <v>0</v>
      </c>
      <c r="D13" s="49">
        <f t="shared" ref="D13:D16" si="2">C13*0.22</f>
        <v>0</v>
      </c>
      <c r="E13" s="49">
        <f t="shared" ref="E13:E16" si="3">C13+D13</f>
        <v>0</v>
      </c>
      <c r="I13" s="163"/>
      <c r="J13" s="163"/>
      <c r="K13" s="163"/>
    </row>
    <row r="14" spans="1:11" x14ac:dyDescent="0.2">
      <c r="A14" s="151" t="s">
        <v>90</v>
      </c>
      <c r="B14" s="22" t="str">
        <f>'kanal VL1.1'!B5</f>
        <v>Kanal VL1.1</v>
      </c>
      <c r="C14" s="49">
        <f>'kanal VL1.1'!F18</f>
        <v>0</v>
      </c>
      <c r="D14" s="49">
        <f t="shared" si="2"/>
        <v>0</v>
      </c>
      <c r="E14" s="49">
        <f t="shared" si="3"/>
        <v>0</v>
      </c>
      <c r="I14" s="163"/>
      <c r="J14" s="163"/>
      <c r="K14" s="163"/>
    </row>
    <row r="15" spans="1:11" x14ac:dyDescent="0.2">
      <c r="A15" s="151" t="s">
        <v>91</v>
      </c>
      <c r="B15" s="22" t="str">
        <f>'kanal VL2'!B5</f>
        <v>Kanal VL2 (vtok v ČRP do RJ1)</v>
      </c>
      <c r="C15" s="49">
        <f>'kanal VL2'!F18</f>
        <v>0</v>
      </c>
      <c r="D15" s="49">
        <f t="shared" si="2"/>
        <v>0</v>
      </c>
      <c r="E15" s="49">
        <f t="shared" si="3"/>
        <v>0</v>
      </c>
      <c r="I15" s="163"/>
      <c r="J15" s="163"/>
      <c r="K15" s="163"/>
    </row>
    <row r="16" spans="1:11" x14ac:dyDescent="0.2">
      <c r="A16" s="151" t="s">
        <v>92</v>
      </c>
      <c r="B16" s="22" t="str">
        <f>'kanal VZ'!B5</f>
        <v>Kanal VZ ( od RJ21 do RJ22)</v>
      </c>
      <c r="C16" s="49">
        <f>'kanal VZ'!F18</f>
        <v>0</v>
      </c>
      <c r="D16" s="49">
        <f t="shared" si="2"/>
        <v>0</v>
      </c>
      <c r="E16" s="49">
        <f t="shared" si="3"/>
        <v>0</v>
      </c>
      <c r="I16" s="163"/>
      <c r="J16" s="163"/>
      <c r="K16" s="163"/>
    </row>
    <row r="17" spans="1:11" x14ac:dyDescent="0.2">
      <c r="A17" s="12"/>
      <c r="B17" s="22"/>
      <c r="C17" s="49"/>
      <c r="D17" s="49"/>
      <c r="E17" s="49"/>
      <c r="I17" s="163"/>
      <c r="J17" s="163"/>
      <c r="K17" s="163"/>
    </row>
    <row r="18" spans="1:11" x14ac:dyDescent="0.2">
      <c r="A18" s="84"/>
      <c r="B18" s="85" t="s">
        <v>68</v>
      </c>
      <c r="C18" s="86">
        <f>SUM(C9:C17)</f>
        <v>0</v>
      </c>
      <c r="D18" s="86">
        <f t="shared" ref="D18" si="4">C18*0.22</f>
        <v>0</v>
      </c>
      <c r="E18" s="86">
        <f>SUM(E9:E17)</f>
        <v>0</v>
      </c>
      <c r="F18" s="164"/>
      <c r="G18" s="164"/>
      <c r="J18" s="163"/>
      <c r="K18" s="163"/>
    </row>
    <row r="20" spans="1:11" x14ac:dyDescent="0.2">
      <c r="E20" s="164"/>
    </row>
    <row r="22" spans="1:11" x14ac:dyDescent="0.2">
      <c r="E22" s="164"/>
      <c r="F22" s="165"/>
    </row>
  </sheetData>
  <mergeCells count="2">
    <mergeCell ref="A1:E3"/>
    <mergeCell ref="A4:B4"/>
  </mergeCells>
  <phoneticPr fontId="17" type="noConversion"/>
  <pageMargins left="0.9375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72"/>
  <sheetViews>
    <sheetView view="pageLayout" zoomScale="85" zoomScaleNormal="100" zoomScalePageLayoutView="85" workbookViewId="0">
      <selection activeCell="E13" sqref="E13"/>
    </sheetView>
  </sheetViews>
  <sheetFormatPr defaultRowHeight="12.75" x14ac:dyDescent="0.2"/>
  <cols>
    <col min="1" max="1" width="5.7109375" style="69" customWidth="1"/>
    <col min="2" max="2" width="43.140625" style="67" customWidth="1"/>
    <col min="3" max="3" width="8.140625" style="79" bestFit="1" customWidth="1"/>
    <col min="4" max="4" width="10" style="75" customWidth="1"/>
    <col min="5" max="5" width="10" style="76" customWidth="1"/>
    <col min="6" max="6" width="11.42578125" style="81" customWidth="1"/>
    <col min="7" max="256" width="9.140625" style="70"/>
    <col min="257" max="257" width="5.7109375" style="70" customWidth="1"/>
    <col min="258" max="258" width="43.140625" style="70" customWidth="1"/>
    <col min="259" max="259" width="8.140625" style="70" bestFit="1" customWidth="1"/>
    <col min="260" max="261" width="10" style="70" customWidth="1"/>
    <col min="262" max="262" width="11.42578125" style="70" customWidth="1"/>
    <col min="263" max="512" width="9.140625" style="70"/>
    <col min="513" max="513" width="5.7109375" style="70" customWidth="1"/>
    <col min="514" max="514" width="43.140625" style="70" customWidth="1"/>
    <col min="515" max="515" width="8.140625" style="70" bestFit="1" customWidth="1"/>
    <col min="516" max="517" width="10" style="70" customWidth="1"/>
    <col min="518" max="518" width="11.42578125" style="70" customWidth="1"/>
    <col min="519" max="768" width="9.140625" style="70"/>
    <col min="769" max="769" width="5.7109375" style="70" customWidth="1"/>
    <col min="770" max="770" width="43.140625" style="70" customWidth="1"/>
    <col min="771" max="771" width="8.140625" style="70" bestFit="1" customWidth="1"/>
    <col min="772" max="773" width="10" style="70" customWidth="1"/>
    <col min="774" max="774" width="11.42578125" style="70" customWidth="1"/>
    <col min="775" max="1024" width="9.140625" style="70"/>
    <col min="1025" max="1025" width="5.7109375" style="70" customWidth="1"/>
    <col min="1026" max="1026" width="43.140625" style="70" customWidth="1"/>
    <col min="1027" max="1027" width="8.140625" style="70" bestFit="1" customWidth="1"/>
    <col min="1028" max="1029" width="10" style="70" customWidth="1"/>
    <col min="1030" max="1030" width="11.42578125" style="70" customWidth="1"/>
    <col min="1031" max="1280" width="9.140625" style="70"/>
    <col min="1281" max="1281" width="5.7109375" style="70" customWidth="1"/>
    <col min="1282" max="1282" width="43.140625" style="70" customWidth="1"/>
    <col min="1283" max="1283" width="8.140625" style="70" bestFit="1" customWidth="1"/>
    <col min="1284" max="1285" width="10" style="70" customWidth="1"/>
    <col min="1286" max="1286" width="11.42578125" style="70" customWidth="1"/>
    <col min="1287" max="1536" width="9.140625" style="70"/>
    <col min="1537" max="1537" width="5.7109375" style="70" customWidth="1"/>
    <col min="1538" max="1538" width="43.140625" style="70" customWidth="1"/>
    <col min="1539" max="1539" width="8.140625" style="70" bestFit="1" customWidth="1"/>
    <col min="1540" max="1541" width="10" style="70" customWidth="1"/>
    <col min="1542" max="1542" width="11.42578125" style="70" customWidth="1"/>
    <col min="1543" max="1792" width="9.140625" style="70"/>
    <col min="1793" max="1793" width="5.7109375" style="70" customWidth="1"/>
    <col min="1794" max="1794" width="43.140625" style="70" customWidth="1"/>
    <col min="1795" max="1795" width="8.140625" style="70" bestFit="1" customWidth="1"/>
    <col min="1796" max="1797" width="10" style="70" customWidth="1"/>
    <col min="1798" max="1798" width="11.42578125" style="70" customWidth="1"/>
    <col min="1799" max="2048" width="9.140625" style="70"/>
    <col min="2049" max="2049" width="5.7109375" style="70" customWidth="1"/>
    <col min="2050" max="2050" width="43.140625" style="70" customWidth="1"/>
    <col min="2051" max="2051" width="8.140625" style="70" bestFit="1" customWidth="1"/>
    <col min="2052" max="2053" width="10" style="70" customWidth="1"/>
    <col min="2054" max="2054" width="11.42578125" style="70" customWidth="1"/>
    <col min="2055" max="2304" width="9.140625" style="70"/>
    <col min="2305" max="2305" width="5.7109375" style="70" customWidth="1"/>
    <col min="2306" max="2306" width="43.140625" style="70" customWidth="1"/>
    <col min="2307" max="2307" width="8.140625" style="70" bestFit="1" customWidth="1"/>
    <col min="2308" max="2309" width="10" style="70" customWidth="1"/>
    <col min="2310" max="2310" width="11.42578125" style="70" customWidth="1"/>
    <col min="2311" max="2560" width="9.140625" style="70"/>
    <col min="2561" max="2561" width="5.7109375" style="70" customWidth="1"/>
    <col min="2562" max="2562" width="43.140625" style="70" customWidth="1"/>
    <col min="2563" max="2563" width="8.140625" style="70" bestFit="1" customWidth="1"/>
    <col min="2564" max="2565" width="10" style="70" customWidth="1"/>
    <col min="2566" max="2566" width="11.42578125" style="70" customWidth="1"/>
    <col min="2567" max="2816" width="9.140625" style="70"/>
    <col min="2817" max="2817" width="5.7109375" style="70" customWidth="1"/>
    <col min="2818" max="2818" width="43.140625" style="70" customWidth="1"/>
    <col min="2819" max="2819" width="8.140625" style="70" bestFit="1" customWidth="1"/>
    <col min="2820" max="2821" width="10" style="70" customWidth="1"/>
    <col min="2822" max="2822" width="11.42578125" style="70" customWidth="1"/>
    <col min="2823" max="3072" width="9.140625" style="70"/>
    <col min="3073" max="3073" width="5.7109375" style="70" customWidth="1"/>
    <col min="3074" max="3074" width="43.140625" style="70" customWidth="1"/>
    <col min="3075" max="3075" width="8.140625" style="70" bestFit="1" customWidth="1"/>
    <col min="3076" max="3077" width="10" style="70" customWidth="1"/>
    <col min="3078" max="3078" width="11.42578125" style="70" customWidth="1"/>
    <col min="3079" max="3328" width="9.140625" style="70"/>
    <col min="3329" max="3329" width="5.7109375" style="70" customWidth="1"/>
    <col min="3330" max="3330" width="43.140625" style="70" customWidth="1"/>
    <col min="3331" max="3331" width="8.140625" style="70" bestFit="1" customWidth="1"/>
    <col min="3332" max="3333" width="10" style="70" customWidth="1"/>
    <col min="3334" max="3334" width="11.42578125" style="70" customWidth="1"/>
    <col min="3335" max="3584" width="9.140625" style="70"/>
    <col min="3585" max="3585" width="5.7109375" style="70" customWidth="1"/>
    <col min="3586" max="3586" width="43.140625" style="70" customWidth="1"/>
    <col min="3587" max="3587" width="8.140625" style="70" bestFit="1" customWidth="1"/>
    <col min="3588" max="3589" width="10" style="70" customWidth="1"/>
    <col min="3590" max="3590" width="11.42578125" style="70" customWidth="1"/>
    <col min="3591" max="3840" width="9.140625" style="70"/>
    <col min="3841" max="3841" width="5.7109375" style="70" customWidth="1"/>
    <col min="3842" max="3842" width="43.140625" style="70" customWidth="1"/>
    <col min="3843" max="3843" width="8.140625" style="70" bestFit="1" customWidth="1"/>
    <col min="3844" max="3845" width="10" style="70" customWidth="1"/>
    <col min="3846" max="3846" width="11.42578125" style="70" customWidth="1"/>
    <col min="3847" max="4096" width="9.140625" style="70"/>
    <col min="4097" max="4097" width="5.7109375" style="70" customWidth="1"/>
    <col min="4098" max="4098" width="43.140625" style="70" customWidth="1"/>
    <col min="4099" max="4099" width="8.140625" style="70" bestFit="1" customWidth="1"/>
    <col min="4100" max="4101" width="10" style="70" customWidth="1"/>
    <col min="4102" max="4102" width="11.42578125" style="70" customWidth="1"/>
    <col min="4103" max="4352" width="9.140625" style="70"/>
    <col min="4353" max="4353" width="5.7109375" style="70" customWidth="1"/>
    <col min="4354" max="4354" width="43.140625" style="70" customWidth="1"/>
    <col min="4355" max="4355" width="8.140625" style="70" bestFit="1" customWidth="1"/>
    <col min="4356" max="4357" width="10" style="70" customWidth="1"/>
    <col min="4358" max="4358" width="11.42578125" style="70" customWidth="1"/>
    <col min="4359" max="4608" width="9.140625" style="70"/>
    <col min="4609" max="4609" width="5.7109375" style="70" customWidth="1"/>
    <col min="4610" max="4610" width="43.140625" style="70" customWidth="1"/>
    <col min="4611" max="4611" width="8.140625" style="70" bestFit="1" customWidth="1"/>
    <col min="4612" max="4613" width="10" style="70" customWidth="1"/>
    <col min="4614" max="4614" width="11.42578125" style="70" customWidth="1"/>
    <col min="4615" max="4864" width="9.140625" style="70"/>
    <col min="4865" max="4865" width="5.7109375" style="70" customWidth="1"/>
    <col min="4866" max="4866" width="43.140625" style="70" customWidth="1"/>
    <col min="4867" max="4867" width="8.140625" style="70" bestFit="1" customWidth="1"/>
    <col min="4868" max="4869" width="10" style="70" customWidth="1"/>
    <col min="4870" max="4870" width="11.42578125" style="70" customWidth="1"/>
    <col min="4871" max="5120" width="9.140625" style="70"/>
    <col min="5121" max="5121" width="5.7109375" style="70" customWidth="1"/>
    <col min="5122" max="5122" width="43.140625" style="70" customWidth="1"/>
    <col min="5123" max="5123" width="8.140625" style="70" bestFit="1" customWidth="1"/>
    <col min="5124" max="5125" width="10" style="70" customWidth="1"/>
    <col min="5126" max="5126" width="11.42578125" style="70" customWidth="1"/>
    <col min="5127" max="5376" width="9.140625" style="70"/>
    <col min="5377" max="5377" width="5.7109375" style="70" customWidth="1"/>
    <col min="5378" max="5378" width="43.140625" style="70" customWidth="1"/>
    <col min="5379" max="5379" width="8.140625" style="70" bestFit="1" customWidth="1"/>
    <col min="5380" max="5381" width="10" style="70" customWidth="1"/>
    <col min="5382" max="5382" width="11.42578125" style="70" customWidth="1"/>
    <col min="5383" max="5632" width="9.140625" style="70"/>
    <col min="5633" max="5633" width="5.7109375" style="70" customWidth="1"/>
    <col min="5634" max="5634" width="43.140625" style="70" customWidth="1"/>
    <col min="5635" max="5635" width="8.140625" style="70" bestFit="1" customWidth="1"/>
    <col min="5636" max="5637" width="10" style="70" customWidth="1"/>
    <col min="5638" max="5638" width="11.42578125" style="70" customWidth="1"/>
    <col min="5639" max="5888" width="9.140625" style="70"/>
    <col min="5889" max="5889" width="5.7109375" style="70" customWidth="1"/>
    <col min="5890" max="5890" width="43.140625" style="70" customWidth="1"/>
    <col min="5891" max="5891" width="8.140625" style="70" bestFit="1" customWidth="1"/>
    <col min="5892" max="5893" width="10" style="70" customWidth="1"/>
    <col min="5894" max="5894" width="11.42578125" style="70" customWidth="1"/>
    <col min="5895" max="6144" width="9.140625" style="70"/>
    <col min="6145" max="6145" width="5.7109375" style="70" customWidth="1"/>
    <col min="6146" max="6146" width="43.140625" style="70" customWidth="1"/>
    <col min="6147" max="6147" width="8.140625" style="70" bestFit="1" customWidth="1"/>
    <col min="6148" max="6149" width="10" style="70" customWidth="1"/>
    <col min="6150" max="6150" width="11.42578125" style="70" customWidth="1"/>
    <col min="6151" max="6400" width="9.140625" style="70"/>
    <col min="6401" max="6401" width="5.7109375" style="70" customWidth="1"/>
    <col min="6402" max="6402" width="43.140625" style="70" customWidth="1"/>
    <col min="6403" max="6403" width="8.140625" style="70" bestFit="1" customWidth="1"/>
    <col min="6404" max="6405" width="10" style="70" customWidth="1"/>
    <col min="6406" max="6406" width="11.42578125" style="70" customWidth="1"/>
    <col min="6407" max="6656" width="9.140625" style="70"/>
    <col min="6657" max="6657" width="5.7109375" style="70" customWidth="1"/>
    <col min="6658" max="6658" width="43.140625" style="70" customWidth="1"/>
    <col min="6659" max="6659" width="8.140625" style="70" bestFit="1" customWidth="1"/>
    <col min="6660" max="6661" width="10" style="70" customWidth="1"/>
    <col min="6662" max="6662" width="11.42578125" style="70" customWidth="1"/>
    <col min="6663" max="6912" width="9.140625" style="70"/>
    <col min="6913" max="6913" width="5.7109375" style="70" customWidth="1"/>
    <col min="6914" max="6914" width="43.140625" style="70" customWidth="1"/>
    <col min="6915" max="6915" width="8.140625" style="70" bestFit="1" customWidth="1"/>
    <col min="6916" max="6917" width="10" style="70" customWidth="1"/>
    <col min="6918" max="6918" width="11.42578125" style="70" customWidth="1"/>
    <col min="6919" max="7168" width="9.140625" style="70"/>
    <col min="7169" max="7169" width="5.7109375" style="70" customWidth="1"/>
    <col min="7170" max="7170" width="43.140625" style="70" customWidth="1"/>
    <col min="7171" max="7171" width="8.140625" style="70" bestFit="1" customWidth="1"/>
    <col min="7172" max="7173" width="10" style="70" customWidth="1"/>
    <col min="7174" max="7174" width="11.42578125" style="70" customWidth="1"/>
    <col min="7175" max="7424" width="9.140625" style="70"/>
    <col min="7425" max="7425" width="5.7109375" style="70" customWidth="1"/>
    <col min="7426" max="7426" width="43.140625" style="70" customWidth="1"/>
    <col min="7427" max="7427" width="8.140625" style="70" bestFit="1" customWidth="1"/>
    <col min="7428" max="7429" width="10" style="70" customWidth="1"/>
    <col min="7430" max="7430" width="11.42578125" style="70" customWidth="1"/>
    <col min="7431" max="7680" width="9.140625" style="70"/>
    <col min="7681" max="7681" width="5.7109375" style="70" customWidth="1"/>
    <col min="7682" max="7682" width="43.140625" style="70" customWidth="1"/>
    <col min="7683" max="7683" width="8.140625" style="70" bestFit="1" customWidth="1"/>
    <col min="7684" max="7685" width="10" style="70" customWidth="1"/>
    <col min="7686" max="7686" width="11.42578125" style="70" customWidth="1"/>
    <col min="7687" max="7936" width="9.140625" style="70"/>
    <col min="7937" max="7937" width="5.7109375" style="70" customWidth="1"/>
    <col min="7938" max="7938" width="43.140625" style="70" customWidth="1"/>
    <col min="7939" max="7939" width="8.140625" style="70" bestFit="1" customWidth="1"/>
    <col min="7940" max="7941" width="10" style="70" customWidth="1"/>
    <col min="7942" max="7942" width="11.42578125" style="70" customWidth="1"/>
    <col min="7943" max="8192" width="9.140625" style="70"/>
    <col min="8193" max="8193" width="5.7109375" style="70" customWidth="1"/>
    <col min="8194" max="8194" width="43.140625" style="70" customWidth="1"/>
    <col min="8195" max="8195" width="8.140625" style="70" bestFit="1" customWidth="1"/>
    <col min="8196" max="8197" width="10" style="70" customWidth="1"/>
    <col min="8198" max="8198" width="11.42578125" style="70" customWidth="1"/>
    <col min="8199" max="8448" width="9.140625" style="70"/>
    <col min="8449" max="8449" width="5.7109375" style="70" customWidth="1"/>
    <col min="8450" max="8450" width="43.140625" style="70" customWidth="1"/>
    <col min="8451" max="8451" width="8.140625" style="70" bestFit="1" customWidth="1"/>
    <col min="8452" max="8453" width="10" style="70" customWidth="1"/>
    <col min="8454" max="8454" width="11.42578125" style="70" customWidth="1"/>
    <col min="8455" max="8704" width="9.140625" style="70"/>
    <col min="8705" max="8705" width="5.7109375" style="70" customWidth="1"/>
    <col min="8706" max="8706" width="43.140625" style="70" customWidth="1"/>
    <col min="8707" max="8707" width="8.140625" style="70" bestFit="1" customWidth="1"/>
    <col min="8708" max="8709" width="10" style="70" customWidth="1"/>
    <col min="8710" max="8710" width="11.42578125" style="70" customWidth="1"/>
    <col min="8711" max="8960" width="9.140625" style="70"/>
    <col min="8961" max="8961" width="5.7109375" style="70" customWidth="1"/>
    <col min="8962" max="8962" width="43.140625" style="70" customWidth="1"/>
    <col min="8963" max="8963" width="8.140625" style="70" bestFit="1" customWidth="1"/>
    <col min="8964" max="8965" width="10" style="70" customWidth="1"/>
    <col min="8966" max="8966" width="11.42578125" style="70" customWidth="1"/>
    <col min="8967" max="9216" width="9.140625" style="70"/>
    <col min="9217" max="9217" width="5.7109375" style="70" customWidth="1"/>
    <col min="9218" max="9218" width="43.140625" style="70" customWidth="1"/>
    <col min="9219" max="9219" width="8.140625" style="70" bestFit="1" customWidth="1"/>
    <col min="9220" max="9221" width="10" style="70" customWidth="1"/>
    <col min="9222" max="9222" width="11.42578125" style="70" customWidth="1"/>
    <col min="9223" max="9472" width="9.140625" style="70"/>
    <col min="9473" max="9473" width="5.7109375" style="70" customWidth="1"/>
    <col min="9474" max="9474" width="43.140625" style="70" customWidth="1"/>
    <col min="9475" max="9475" width="8.140625" style="70" bestFit="1" customWidth="1"/>
    <col min="9476" max="9477" width="10" style="70" customWidth="1"/>
    <col min="9478" max="9478" width="11.42578125" style="70" customWidth="1"/>
    <col min="9479" max="9728" width="9.140625" style="70"/>
    <col min="9729" max="9729" width="5.7109375" style="70" customWidth="1"/>
    <col min="9730" max="9730" width="43.140625" style="70" customWidth="1"/>
    <col min="9731" max="9731" width="8.140625" style="70" bestFit="1" customWidth="1"/>
    <col min="9732" max="9733" width="10" style="70" customWidth="1"/>
    <col min="9734" max="9734" width="11.42578125" style="70" customWidth="1"/>
    <col min="9735" max="9984" width="9.140625" style="70"/>
    <col min="9985" max="9985" width="5.7109375" style="70" customWidth="1"/>
    <col min="9986" max="9986" width="43.140625" style="70" customWidth="1"/>
    <col min="9987" max="9987" width="8.140625" style="70" bestFit="1" customWidth="1"/>
    <col min="9988" max="9989" width="10" style="70" customWidth="1"/>
    <col min="9990" max="9990" width="11.42578125" style="70" customWidth="1"/>
    <col min="9991" max="10240" width="9.140625" style="70"/>
    <col min="10241" max="10241" width="5.7109375" style="70" customWidth="1"/>
    <col min="10242" max="10242" width="43.140625" style="70" customWidth="1"/>
    <col min="10243" max="10243" width="8.140625" style="70" bestFit="1" customWidth="1"/>
    <col min="10244" max="10245" width="10" style="70" customWidth="1"/>
    <col min="10246" max="10246" width="11.42578125" style="70" customWidth="1"/>
    <col min="10247" max="10496" width="9.140625" style="70"/>
    <col min="10497" max="10497" width="5.7109375" style="70" customWidth="1"/>
    <col min="10498" max="10498" width="43.140625" style="70" customWidth="1"/>
    <col min="10499" max="10499" width="8.140625" style="70" bestFit="1" customWidth="1"/>
    <col min="10500" max="10501" width="10" style="70" customWidth="1"/>
    <col min="10502" max="10502" width="11.42578125" style="70" customWidth="1"/>
    <col min="10503" max="10752" width="9.140625" style="70"/>
    <col min="10753" max="10753" width="5.7109375" style="70" customWidth="1"/>
    <col min="10754" max="10754" width="43.140625" style="70" customWidth="1"/>
    <col min="10755" max="10755" width="8.140625" style="70" bestFit="1" customWidth="1"/>
    <col min="10756" max="10757" width="10" style="70" customWidth="1"/>
    <col min="10758" max="10758" width="11.42578125" style="70" customWidth="1"/>
    <col min="10759" max="11008" width="9.140625" style="70"/>
    <col min="11009" max="11009" width="5.7109375" style="70" customWidth="1"/>
    <col min="11010" max="11010" width="43.140625" style="70" customWidth="1"/>
    <col min="11011" max="11011" width="8.140625" style="70" bestFit="1" customWidth="1"/>
    <col min="11012" max="11013" width="10" style="70" customWidth="1"/>
    <col min="11014" max="11014" width="11.42578125" style="70" customWidth="1"/>
    <col min="11015" max="11264" width="9.140625" style="70"/>
    <col min="11265" max="11265" width="5.7109375" style="70" customWidth="1"/>
    <col min="11266" max="11266" width="43.140625" style="70" customWidth="1"/>
    <col min="11267" max="11267" width="8.140625" style="70" bestFit="1" customWidth="1"/>
    <col min="11268" max="11269" width="10" style="70" customWidth="1"/>
    <col min="11270" max="11270" width="11.42578125" style="70" customWidth="1"/>
    <col min="11271" max="11520" width="9.140625" style="70"/>
    <col min="11521" max="11521" width="5.7109375" style="70" customWidth="1"/>
    <col min="11522" max="11522" width="43.140625" style="70" customWidth="1"/>
    <col min="11523" max="11523" width="8.140625" style="70" bestFit="1" customWidth="1"/>
    <col min="11524" max="11525" width="10" style="70" customWidth="1"/>
    <col min="11526" max="11526" width="11.42578125" style="70" customWidth="1"/>
    <col min="11527" max="11776" width="9.140625" style="70"/>
    <col min="11777" max="11777" width="5.7109375" style="70" customWidth="1"/>
    <col min="11778" max="11778" width="43.140625" style="70" customWidth="1"/>
    <col min="11779" max="11779" width="8.140625" style="70" bestFit="1" customWidth="1"/>
    <col min="11780" max="11781" width="10" style="70" customWidth="1"/>
    <col min="11782" max="11782" width="11.42578125" style="70" customWidth="1"/>
    <col min="11783" max="12032" width="9.140625" style="70"/>
    <col min="12033" max="12033" width="5.7109375" style="70" customWidth="1"/>
    <col min="12034" max="12034" width="43.140625" style="70" customWidth="1"/>
    <col min="12035" max="12035" width="8.140625" style="70" bestFit="1" customWidth="1"/>
    <col min="12036" max="12037" width="10" style="70" customWidth="1"/>
    <col min="12038" max="12038" width="11.42578125" style="70" customWidth="1"/>
    <col min="12039" max="12288" width="9.140625" style="70"/>
    <col min="12289" max="12289" width="5.7109375" style="70" customWidth="1"/>
    <col min="12290" max="12290" width="43.140625" style="70" customWidth="1"/>
    <col min="12291" max="12291" width="8.140625" style="70" bestFit="1" customWidth="1"/>
    <col min="12292" max="12293" width="10" style="70" customWidth="1"/>
    <col min="12294" max="12294" width="11.42578125" style="70" customWidth="1"/>
    <col min="12295" max="12544" width="9.140625" style="70"/>
    <col min="12545" max="12545" width="5.7109375" style="70" customWidth="1"/>
    <col min="12546" max="12546" width="43.140625" style="70" customWidth="1"/>
    <col min="12547" max="12547" width="8.140625" style="70" bestFit="1" customWidth="1"/>
    <col min="12548" max="12549" width="10" style="70" customWidth="1"/>
    <col min="12550" max="12550" width="11.42578125" style="70" customWidth="1"/>
    <col min="12551" max="12800" width="9.140625" style="70"/>
    <col min="12801" max="12801" width="5.7109375" style="70" customWidth="1"/>
    <col min="12802" max="12802" width="43.140625" style="70" customWidth="1"/>
    <col min="12803" max="12803" width="8.140625" style="70" bestFit="1" customWidth="1"/>
    <col min="12804" max="12805" width="10" style="70" customWidth="1"/>
    <col min="12806" max="12806" width="11.42578125" style="70" customWidth="1"/>
    <col min="12807" max="13056" width="9.140625" style="70"/>
    <col min="13057" max="13057" width="5.7109375" style="70" customWidth="1"/>
    <col min="13058" max="13058" width="43.140625" style="70" customWidth="1"/>
    <col min="13059" max="13059" width="8.140625" style="70" bestFit="1" customWidth="1"/>
    <col min="13060" max="13061" width="10" style="70" customWidth="1"/>
    <col min="13062" max="13062" width="11.42578125" style="70" customWidth="1"/>
    <col min="13063" max="13312" width="9.140625" style="70"/>
    <col min="13313" max="13313" width="5.7109375" style="70" customWidth="1"/>
    <col min="13314" max="13314" width="43.140625" style="70" customWidth="1"/>
    <col min="13315" max="13315" width="8.140625" style="70" bestFit="1" customWidth="1"/>
    <col min="13316" max="13317" width="10" style="70" customWidth="1"/>
    <col min="13318" max="13318" width="11.42578125" style="70" customWidth="1"/>
    <col min="13319" max="13568" width="9.140625" style="70"/>
    <col min="13569" max="13569" width="5.7109375" style="70" customWidth="1"/>
    <col min="13570" max="13570" width="43.140625" style="70" customWidth="1"/>
    <col min="13571" max="13571" width="8.140625" style="70" bestFit="1" customWidth="1"/>
    <col min="13572" max="13573" width="10" style="70" customWidth="1"/>
    <col min="13574" max="13574" width="11.42578125" style="70" customWidth="1"/>
    <col min="13575" max="13824" width="9.140625" style="70"/>
    <col min="13825" max="13825" width="5.7109375" style="70" customWidth="1"/>
    <col min="13826" max="13826" width="43.140625" style="70" customWidth="1"/>
    <col min="13827" max="13827" width="8.140625" style="70" bestFit="1" customWidth="1"/>
    <col min="13828" max="13829" width="10" style="70" customWidth="1"/>
    <col min="13830" max="13830" width="11.42578125" style="70" customWidth="1"/>
    <col min="13831" max="14080" width="9.140625" style="70"/>
    <col min="14081" max="14081" width="5.7109375" style="70" customWidth="1"/>
    <col min="14082" max="14082" width="43.140625" style="70" customWidth="1"/>
    <col min="14083" max="14083" width="8.140625" style="70" bestFit="1" customWidth="1"/>
    <col min="14084" max="14085" width="10" style="70" customWidth="1"/>
    <col min="14086" max="14086" width="11.42578125" style="70" customWidth="1"/>
    <col min="14087" max="14336" width="9.140625" style="70"/>
    <col min="14337" max="14337" width="5.7109375" style="70" customWidth="1"/>
    <col min="14338" max="14338" width="43.140625" style="70" customWidth="1"/>
    <col min="14339" max="14339" width="8.140625" style="70" bestFit="1" customWidth="1"/>
    <col min="14340" max="14341" width="10" style="70" customWidth="1"/>
    <col min="14342" max="14342" width="11.42578125" style="70" customWidth="1"/>
    <col min="14343" max="14592" width="9.140625" style="70"/>
    <col min="14593" max="14593" width="5.7109375" style="70" customWidth="1"/>
    <col min="14594" max="14594" width="43.140625" style="70" customWidth="1"/>
    <col min="14595" max="14595" width="8.140625" style="70" bestFit="1" customWidth="1"/>
    <col min="14596" max="14597" width="10" style="70" customWidth="1"/>
    <col min="14598" max="14598" width="11.42578125" style="70" customWidth="1"/>
    <col min="14599" max="14848" width="9.140625" style="70"/>
    <col min="14849" max="14849" width="5.7109375" style="70" customWidth="1"/>
    <col min="14850" max="14850" width="43.140625" style="70" customWidth="1"/>
    <col min="14851" max="14851" width="8.140625" style="70" bestFit="1" customWidth="1"/>
    <col min="14852" max="14853" width="10" style="70" customWidth="1"/>
    <col min="14854" max="14854" width="11.42578125" style="70" customWidth="1"/>
    <col min="14855" max="15104" width="9.140625" style="70"/>
    <col min="15105" max="15105" width="5.7109375" style="70" customWidth="1"/>
    <col min="15106" max="15106" width="43.140625" style="70" customWidth="1"/>
    <col min="15107" max="15107" width="8.140625" style="70" bestFit="1" customWidth="1"/>
    <col min="15108" max="15109" width="10" style="70" customWidth="1"/>
    <col min="15110" max="15110" width="11.42578125" style="70" customWidth="1"/>
    <col min="15111" max="15360" width="9.140625" style="70"/>
    <col min="15361" max="15361" width="5.7109375" style="70" customWidth="1"/>
    <col min="15362" max="15362" width="43.140625" style="70" customWidth="1"/>
    <col min="15363" max="15363" width="8.140625" style="70" bestFit="1" customWidth="1"/>
    <col min="15364" max="15365" width="10" style="70" customWidth="1"/>
    <col min="15366" max="15366" width="11.42578125" style="70" customWidth="1"/>
    <col min="15367" max="15616" width="9.140625" style="70"/>
    <col min="15617" max="15617" width="5.7109375" style="70" customWidth="1"/>
    <col min="15618" max="15618" width="43.140625" style="70" customWidth="1"/>
    <col min="15619" max="15619" width="8.140625" style="70" bestFit="1" customWidth="1"/>
    <col min="15620" max="15621" width="10" style="70" customWidth="1"/>
    <col min="15622" max="15622" width="11.42578125" style="70" customWidth="1"/>
    <col min="15623" max="15872" width="9.140625" style="70"/>
    <col min="15873" max="15873" width="5.7109375" style="70" customWidth="1"/>
    <col min="15874" max="15874" width="43.140625" style="70" customWidth="1"/>
    <col min="15875" max="15875" width="8.140625" style="70" bestFit="1" customWidth="1"/>
    <col min="15876" max="15877" width="10" style="70" customWidth="1"/>
    <col min="15878" max="15878" width="11.42578125" style="70" customWidth="1"/>
    <col min="15879" max="16128" width="9.140625" style="70"/>
    <col min="16129" max="16129" width="5.7109375" style="70" customWidth="1"/>
    <col min="16130" max="16130" width="43.140625" style="70" customWidth="1"/>
    <col min="16131" max="16131" width="8.140625" style="70" bestFit="1" customWidth="1"/>
    <col min="16132" max="16133" width="10" style="70" customWidth="1"/>
    <col min="16134" max="16134" width="11.42578125" style="70" customWidth="1"/>
    <col min="16135" max="16384" width="9.140625" style="70"/>
  </cols>
  <sheetData>
    <row r="1" spans="1:20" s="27" customFormat="1" ht="12.75" customHeigh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20" s="27" customFormat="1" x14ac:dyDescent="0.2">
      <c r="A2" s="180"/>
      <c r="B2" s="181"/>
      <c r="C2" s="181"/>
      <c r="D2" s="181"/>
      <c r="E2" s="181"/>
      <c r="F2" s="182"/>
      <c r="G2" s="26"/>
    </row>
    <row r="3" spans="1:20" s="71" customFormat="1" ht="25.5" x14ac:dyDescent="0.2">
      <c r="A3" s="159" t="s">
        <v>0</v>
      </c>
      <c r="B3" s="154" t="s">
        <v>1</v>
      </c>
      <c r="C3" s="155" t="s">
        <v>2</v>
      </c>
      <c r="D3" s="155" t="s">
        <v>3</v>
      </c>
      <c r="E3" s="155" t="s">
        <v>4</v>
      </c>
      <c r="F3" s="155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20" x14ac:dyDescent="0.2">
      <c r="A4" s="28"/>
      <c r="B4" s="29"/>
      <c r="C4" s="30"/>
      <c r="D4" s="30"/>
      <c r="E4" s="30"/>
      <c r="F4" s="31"/>
    </row>
    <row r="5" spans="1:20" s="72" customFormat="1" x14ac:dyDescent="0.2">
      <c r="A5" s="160"/>
      <c r="B5" s="161" t="s">
        <v>69</v>
      </c>
      <c r="C5" s="6"/>
      <c r="D5" s="6"/>
      <c r="E5" s="97"/>
      <c r="F5" s="6"/>
    </row>
    <row r="6" spans="1:20" s="73" customFormat="1" x14ac:dyDescent="0.2">
      <c r="A6" s="32"/>
      <c r="B6" s="37"/>
      <c r="C6" s="15"/>
      <c r="D6" s="15"/>
      <c r="E6" s="64"/>
      <c r="F6" s="36"/>
    </row>
    <row r="7" spans="1:20" s="27" customFormat="1" ht="38.25" x14ac:dyDescent="0.2">
      <c r="A7" s="32" t="s">
        <v>102</v>
      </c>
      <c r="B7" s="37" t="s">
        <v>57</v>
      </c>
      <c r="C7" s="15" t="s">
        <v>29</v>
      </c>
      <c r="D7" s="15">
        <v>0</v>
      </c>
      <c r="E7" s="64"/>
      <c r="F7" s="49">
        <f>D7*E7</f>
        <v>0</v>
      </c>
    </row>
    <row r="8" spans="1:20" s="27" customFormat="1" x14ac:dyDescent="0.2">
      <c r="A8" s="32"/>
      <c r="B8" s="4" t="s">
        <v>160</v>
      </c>
      <c r="C8" s="15"/>
      <c r="D8" s="15"/>
      <c r="E8" s="64"/>
      <c r="F8" s="49"/>
    </row>
    <row r="9" spans="1:20" s="27" customFormat="1" ht="25.5" x14ac:dyDescent="0.2">
      <c r="A9" s="32" t="s">
        <v>103</v>
      </c>
      <c r="B9" s="63" t="s">
        <v>56</v>
      </c>
      <c r="C9" s="15" t="s">
        <v>29</v>
      </c>
      <c r="D9" s="15">
        <v>1</v>
      </c>
      <c r="E9" s="64"/>
      <c r="F9" s="49">
        <f>D9*E9</f>
        <v>0</v>
      </c>
    </row>
    <row r="10" spans="1:20" s="27" customFormat="1" x14ac:dyDescent="0.2">
      <c r="A10" s="32"/>
      <c r="B10" s="37"/>
      <c r="C10" s="15"/>
      <c r="D10" s="15"/>
      <c r="E10" s="64"/>
      <c r="F10" s="49"/>
    </row>
    <row r="11" spans="1:20" s="27" customFormat="1" x14ac:dyDescent="0.2">
      <c r="A11" s="32" t="s">
        <v>104</v>
      </c>
      <c r="B11" s="37" t="s">
        <v>55</v>
      </c>
      <c r="C11" s="15" t="s">
        <v>29</v>
      </c>
      <c r="D11" s="15">
        <v>1</v>
      </c>
      <c r="E11" s="64"/>
      <c r="F11" s="49">
        <f>D11*E11</f>
        <v>0</v>
      </c>
    </row>
    <row r="12" spans="1:20" s="27" customFormat="1" x14ac:dyDescent="0.2">
      <c r="A12" s="32"/>
      <c r="B12" s="37"/>
      <c r="C12" s="15"/>
      <c r="D12" s="15"/>
      <c r="E12" s="64"/>
      <c r="F12" s="49"/>
    </row>
    <row r="13" spans="1:20" s="27" customFormat="1" ht="38.25" x14ac:dyDescent="0.2">
      <c r="A13" s="32" t="s">
        <v>105</v>
      </c>
      <c r="B13" s="63" t="s">
        <v>54</v>
      </c>
      <c r="C13" s="15" t="s">
        <v>29</v>
      </c>
      <c r="D13" s="15">
        <v>1</v>
      </c>
      <c r="E13" s="64"/>
      <c r="F13" s="49">
        <f>D13*E13</f>
        <v>0</v>
      </c>
    </row>
    <row r="14" spans="1:20" s="27" customFormat="1" x14ac:dyDescent="0.2">
      <c r="A14" s="32"/>
      <c r="B14" s="63"/>
      <c r="C14" s="15"/>
      <c r="D14" s="15"/>
      <c r="E14" s="64"/>
      <c r="F14" s="49"/>
    </row>
    <row r="15" spans="1:20" s="27" customFormat="1" ht="25.5" x14ac:dyDescent="0.2">
      <c r="A15" s="32" t="s">
        <v>106</v>
      </c>
      <c r="B15" s="63" t="s">
        <v>53</v>
      </c>
      <c r="C15" s="15" t="s">
        <v>29</v>
      </c>
      <c r="D15" s="15">
        <v>0</v>
      </c>
      <c r="E15" s="64"/>
      <c r="F15" s="49">
        <f>D15*E15</f>
        <v>0</v>
      </c>
    </row>
    <row r="16" spans="1:20" s="27" customFormat="1" x14ac:dyDescent="0.2">
      <c r="A16" s="32"/>
      <c r="B16" s="4" t="s">
        <v>160</v>
      </c>
      <c r="C16" s="15"/>
      <c r="D16" s="15"/>
      <c r="E16" s="64"/>
      <c r="F16" s="49"/>
    </row>
    <row r="17" spans="1:20" s="27" customFormat="1" x14ac:dyDescent="0.2">
      <c r="A17" s="32" t="s">
        <v>107</v>
      </c>
      <c r="B17" s="63" t="s">
        <v>52</v>
      </c>
      <c r="C17" s="15" t="s">
        <v>29</v>
      </c>
      <c r="D17" s="15">
        <v>1</v>
      </c>
      <c r="E17" s="64"/>
      <c r="F17" s="49">
        <f>D17*E17</f>
        <v>0</v>
      </c>
    </row>
    <row r="18" spans="1:20" s="27" customFormat="1" x14ac:dyDescent="0.2">
      <c r="A18" s="32"/>
      <c r="B18" s="4"/>
      <c r="C18" s="15"/>
      <c r="D18" s="15"/>
      <c r="E18" s="64"/>
      <c r="F18" s="49"/>
    </row>
    <row r="19" spans="1:20" s="27" customFormat="1" x14ac:dyDescent="0.2">
      <c r="A19" s="32" t="s">
        <v>108</v>
      </c>
      <c r="B19" s="63" t="s">
        <v>51</v>
      </c>
      <c r="C19" s="15" t="s">
        <v>24</v>
      </c>
      <c r="D19" s="15">
        <v>70</v>
      </c>
      <c r="E19" s="64"/>
      <c r="F19" s="49">
        <f>D19*E19</f>
        <v>0</v>
      </c>
    </row>
    <row r="20" spans="1:20" s="27" customFormat="1" x14ac:dyDescent="0.2">
      <c r="A20" s="32"/>
      <c r="B20" s="63"/>
      <c r="C20" s="15"/>
      <c r="D20" s="15"/>
      <c r="E20" s="64"/>
      <c r="F20" s="49"/>
    </row>
    <row r="21" spans="1:20" s="27" customFormat="1" x14ac:dyDescent="0.2">
      <c r="A21" s="32" t="s">
        <v>152</v>
      </c>
      <c r="B21" s="63" t="s">
        <v>50</v>
      </c>
      <c r="C21" s="15" t="s">
        <v>24</v>
      </c>
      <c r="D21" s="15">
        <v>20</v>
      </c>
      <c r="E21" s="64"/>
      <c r="F21" s="49">
        <f>D21*E21</f>
        <v>0</v>
      </c>
    </row>
    <row r="22" spans="1:20" s="27" customFormat="1" x14ac:dyDescent="0.2">
      <c r="A22" s="32"/>
      <c r="B22" s="63"/>
      <c r="C22" s="15"/>
      <c r="D22" s="15"/>
      <c r="E22" s="64"/>
      <c r="F22" s="49"/>
    </row>
    <row r="23" spans="1:20" s="121" customFormat="1" ht="38.25" x14ac:dyDescent="0.2">
      <c r="A23" s="32" t="s">
        <v>153</v>
      </c>
      <c r="B23" s="65" t="s">
        <v>62</v>
      </c>
      <c r="C23" s="8" t="s">
        <v>34</v>
      </c>
      <c r="D23" s="8">
        <v>0</v>
      </c>
      <c r="E23" s="8"/>
      <c r="F23" s="6">
        <f t="shared" ref="F23" si="0">D23*E23</f>
        <v>0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74"/>
    </row>
    <row r="24" spans="1:20" s="27" customFormat="1" x14ac:dyDescent="0.2">
      <c r="A24" s="2"/>
      <c r="B24" s="4" t="s">
        <v>160</v>
      </c>
      <c r="C24" s="15"/>
      <c r="D24" s="15"/>
      <c r="E24" s="16"/>
      <c r="F24" s="36"/>
    </row>
    <row r="25" spans="1:20" s="27" customFormat="1" x14ac:dyDescent="0.2">
      <c r="A25" s="32" t="s">
        <v>154</v>
      </c>
      <c r="B25" s="63" t="s">
        <v>46</v>
      </c>
      <c r="C25" s="15" t="s">
        <v>29</v>
      </c>
      <c r="D25" s="15">
        <v>0</v>
      </c>
      <c r="E25" s="16"/>
      <c r="F25" s="44">
        <f>D25*E25</f>
        <v>0</v>
      </c>
    </row>
    <row r="26" spans="1:20" s="27" customFormat="1" x14ac:dyDescent="0.2">
      <c r="A26" s="32"/>
      <c r="B26" s="4" t="s">
        <v>160</v>
      </c>
      <c r="C26" s="15"/>
      <c r="D26" s="15"/>
      <c r="E26" s="16"/>
      <c r="F26" s="44"/>
    </row>
    <row r="27" spans="1:20" x14ac:dyDescent="0.2">
      <c r="A27" s="32"/>
      <c r="B27" s="13" t="s">
        <v>49</v>
      </c>
      <c r="C27" s="23"/>
      <c r="D27" s="23"/>
      <c r="E27" s="80"/>
      <c r="F27" s="39">
        <f>SUM(F6:F25)</f>
        <v>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20" x14ac:dyDescent="0.2">
      <c r="A28" s="73"/>
      <c r="B28" s="73"/>
      <c r="C28" s="91"/>
      <c r="D28" s="91"/>
      <c r="E28" s="91"/>
      <c r="F28" s="91"/>
    </row>
    <row r="29" spans="1:20" x14ac:dyDescent="0.2">
      <c r="A29" s="73"/>
      <c r="B29" s="73"/>
      <c r="C29" s="91"/>
      <c r="D29" s="91"/>
      <c r="E29" s="91"/>
      <c r="F29" s="91"/>
    </row>
    <row r="30" spans="1:20" x14ac:dyDescent="0.2">
      <c r="A30" s="73"/>
      <c r="B30" s="73"/>
      <c r="C30" s="91"/>
      <c r="D30" s="91"/>
      <c r="E30" s="91"/>
      <c r="F30" s="91"/>
    </row>
    <row r="31" spans="1:20" x14ac:dyDescent="0.2">
      <c r="A31" s="73"/>
      <c r="B31" s="73"/>
      <c r="C31" s="91"/>
      <c r="D31" s="91"/>
      <c r="E31" s="91"/>
      <c r="F31" s="91"/>
    </row>
    <row r="32" spans="1:20" x14ac:dyDescent="0.2">
      <c r="A32" s="73"/>
      <c r="B32" s="73"/>
      <c r="C32" s="91"/>
      <c r="D32" s="91"/>
      <c r="E32" s="91"/>
      <c r="F32" s="91"/>
    </row>
    <row r="33" spans="1:6" x14ac:dyDescent="0.2">
      <c r="A33" s="73"/>
      <c r="B33" s="73"/>
      <c r="C33" s="91"/>
      <c r="D33" s="91"/>
      <c r="E33" s="91"/>
      <c r="F33" s="91"/>
    </row>
    <row r="34" spans="1:6" x14ac:dyDescent="0.2">
      <c r="A34" s="73"/>
      <c r="B34" s="73"/>
      <c r="C34" s="91"/>
      <c r="D34" s="91"/>
      <c r="E34" s="91"/>
      <c r="F34" s="91"/>
    </row>
    <row r="35" spans="1:6" x14ac:dyDescent="0.2">
      <c r="A35" s="73"/>
      <c r="B35" s="73"/>
      <c r="C35" s="91"/>
      <c r="D35" s="91"/>
      <c r="E35" s="91"/>
      <c r="F35" s="91"/>
    </row>
    <row r="36" spans="1:6" x14ac:dyDescent="0.2">
      <c r="A36" s="73"/>
      <c r="B36" s="73"/>
      <c r="C36" s="91"/>
      <c r="D36" s="91"/>
      <c r="E36" s="91"/>
      <c r="F36" s="91"/>
    </row>
    <row r="37" spans="1:6" x14ac:dyDescent="0.2">
      <c r="A37" s="73"/>
      <c r="B37" s="73"/>
      <c r="C37" s="91"/>
      <c r="D37" s="91"/>
      <c r="E37" s="91"/>
      <c r="F37" s="91"/>
    </row>
    <row r="38" spans="1:6" x14ac:dyDescent="0.2">
      <c r="A38" s="73"/>
      <c r="B38" s="73"/>
      <c r="C38" s="91"/>
      <c r="D38" s="91"/>
      <c r="E38" s="91"/>
      <c r="F38" s="91"/>
    </row>
    <row r="39" spans="1:6" x14ac:dyDescent="0.2">
      <c r="A39" s="73"/>
      <c r="B39" s="73"/>
      <c r="C39" s="91"/>
      <c r="D39" s="91"/>
      <c r="E39" s="91"/>
      <c r="F39" s="91"/>
    </row>
    <row r="40" spans="1:6" x14ac:dyDescent="0.2">
      <c r="A40" s="73"/>
      <c r="B40" s="73"/>
      <c r="C40" s="91"/>
      <c r="D40" s="91"/>
      <c r="E40" s="91"/>
      <c r="F40" s="91"/>
    </row>
    <row r="41" spans="1:6" x14ac:dyDescent="0.2">
      <c r="A41" s="73"/>
      <c r="B41" s="73"/>
      <c r="C41" s="91"/>
      <c r="D41" s="91"/>
      <c r="E41" s="91"/>
      <c r="F41" s="91"/>
    </row>
    <row r="42" spans="1:6" x14ac:dyDescent="0.2">
      <c r="A42" s="73"/>
      <c r="B42" s="73"/>
      <c r="C42" s="91"/>
      <c r="D42" s="91"/>
      <c r="E42" s="91"/>
      <c r="F42" s="91"/>
    </row>
    <row r="43" spans="1:6" s="73" customFormat="1" x14ac:dyDescent="0.2">
      <c r="C43" s="91"/>
      <c r="D43" s="91"/>
      <c r="E43" s="91"/>
      <c r="F43" s="91"/>
    </row>
    <row r="44" spans="1:6" s="73" customFormat="1" x14ac:dyDescent="0.2">
      <c r="C44" s="91"/>
      <c r="D44" s="91"/>
      <c r="E44" s="91"/>
      <c r="F44" s="91"/>
    </row>
    <row r="45" spans="1:6" s="73" customFormat="1" x14ac:dyDescent="0.2">
      <c r="C45" s="91"/>
      <c r="D45" s="91"/>
      <c r="E45" s="91"/>
      <c r="F45" s="91"/>
    </row>
    <row r="46" spans="1:6" s="73" customFormat="1" x14ac:dyDescent="0.2">
      <c r="C46" s="91"/>
      <c r="D46" s="91"/>
      <c r="E46" s="91"/>
      <c r="F46" s="91"/>
    </row>
    <row r="47" spans="1:6" s="73" customFormat="1" x14ac:dyDescent="0.2">
      <c r="C47" s="91"/>
      <c r="D47" s="91"/>
      <c r="E47" s="91"/>
      <c r="F47" s="91"/>
    </row>
    <row r="48" spans="1:6" s="73" customFormat="1" x14ac:dyDescent="0.2">
      <c r="C48" s="91"/>
      <c r="D48" s="91"/>
      <c r="E48" s="91"/>
      <c r="F48" s="91"/>
    </row>
    <row r="49" spans="1:6" s="43" customFormat="1" x14ac:dyDescent="0.2">
      <c r="A49" s="73"/>
      <c r="B49" s="73"/>
      <c r="C49" s="91"/>
      <c r="D49" s="91"/>
      <c r="E49" s="91"/>
      <c r="F49" s="91"/>
    </row>
    <row r="50" spans="1:6" s="43" customFormat="1" x14ac:dyDescent="0.2">
      <c r="A50" s="73"/>
      <c r="B50" s="73"/>
      <c r="C50" s="91"/>
      <c r="D50" s="91"/>
      <c r="E50" s="91"/>
      <c r="F50" s="91"/>
    </row>
    <row r="51" spans="1:6" x14ac:dyDescent="0.2">
      <c r="A51" s="73"/>
      <c r="B51" s="73"/>
      <c r="C51" s="91"/>
      <c r="D51" s="91"/>
      <c r="E51" s="91"/>
      <c r="F51" s="91"/>
    </row>
    <row r="52" spans="1:6" x14ac:dyDescent="0.2">
      <c r="A52" s="73"/>
      <c r="B52" s="73"/>
      <c r="C52" s="91"/>
      <c r="D52" s="91"/>
      <c r="E52" s="91"/>
      <c r="F52" s="91"/>
    </row>
    <row r="53" spans="1:6" x14ac:dyDescent="0.2">
      <c r="A53" s="73"/>
      <c r="B53" s="73"/>
      <c r="C53" s="91"/>
      <c r="D53" s="91"/>
      <c r="E53" s="91"/>
      <c r="F53" s="91"/>
    </row>
    <row r="54" spans="1:6" x14ac:dyDescent="0.2">
      <c r="A54" s="73"/>
      <c r="B54" s="73"/>
      <c r="C54" s="91"/>
      <c r="D54" s="91"/>
      <c r="E54" s="91"/>
      <c r="F54" s="91"/>
    </row>
    <row r="55" spans="1:6" x14ac:dyDescent="0.2">
      <c r="A55" s="73"/>
      <c r="B55" s="73"/>
      <c r="C55" s="91"/>
      <c r="D55" s="91"/>
      <c r="E55" s="91"/>
      <c r="F55" s="91"/>
    </row>
    <row r="56" spans="1:6" x14ac:dyDescent="0.2">
      <c r="A56" s="73"/>
      <c r="B56" s="73"/>
      <c r="C56" s="91"/>
      <c r="D56" s="91"/>
      <c r="E56" s="91"/>
      <c r="F56" s="91"/>
    </row>
    <row r="57" spans="1:6" x14ac:dyDescent="0.2">
      <c r="A57" s="73"/>
      <c r="B57" s="73"/>
      <c r="C57" s="91"/>
      <c r="D57" s="91"/>
      <c r="E57" s="91"/>
      <c r="F57" s="91"/>
    </row>
    <row r="58" spans="1:6" x14ac:dyDescent="0.2">
      <c r="A58" s="73"/>
      <c r="B58" s="73"/>
      <c r="C58" s="91"/>
      <c r="D58" s="91"/>
      <c r="E58" s="91"/>
      <c r="F58" s="91"/>
    </row>
    <row r="59" spans="1:6" x14ac:dyDescent="0.2">
      <c r="A59" s="73"/>
      <c r="B59" s="73"/>
      <c r="C59" s="91"/>
      <c r="D59" s="91"/>
      <c r="E59" s="91"/>
      <c r="F59" s="91"/>
    </row>
    <row r="60" spans="1:6" x14ac:dyDescent="0.2">
      <c r="A60" s="73"/>
      <c r="B60" s="73"/>
      <c r="C60" s="91"/>
      <c r="D60" s="91"/>
      <c r="E60" s="91"/>
      <c r="F60" s="91"/>
    </row>
    <row r="61" spans="1:6" x14ac:dyDescent="0.2">
      <c r="A61" s="73"/>
      <c r="B61" s="73"/>
      <c r="C61" s="91"/>
      <c r="D61" s="91"/>
      <c r="E61" s="91"/>
      <c r="F61" s="91"/>
    </row>
    <row r="62" spans="1:6" x14ac:dyDescent="0.2">
      <c r="A62" s="73"/>
      <c r="B62" s="73"/>
      <c r="C62" s="91"/>
      <c r="D62" s="91"/>
      <c r="E62" s="91"/>
      <c r="F62" s="91"/>
    </row>
    <row r="63" spans="1:6" x14ac:dyDescent="0.2">
      <c r="A63" s="73"/>
      <c r="B63" s="73"/>
      <c r="C63" s="91"/>
      <c r="D63" s="91"/>
      <c r="E63" s="91"/>
      <c r="F63" s="91"/>
    </row>
    <row r="64" spans="1:6" x14ac:dyDescent="0.2">
      <c r="A64" s="73"/>
      <c r="B64" s="73"/>
      <c r="C64" s="91"/>
      <c r="D64" s="91"/>
      <c r="E64" s="91"/>
      <c r="F64" s="91"/>
    </row>
    <row r="65" spans="3:6" s="73" customFormat="1" x14ac:dyDescent="0.2">
      <c r="C65" s="91"/>
      <c r="D65" s="91"/>
      <c r="E65" s="91"/>
      <c r="F65" s="91"/>
    </row>
    <row r="66" spans="3:6" s="73" customFormat="1" x14ac:dyDescent="0.2">
      <c r="C66" s="91"/>
      <c r="D66" s="91"/>
      <c r="E66" s="91"/>
      <c r="F66" s="91"/>
    </row>
    <row r="67" spans="3:6" s="73" customFormat="1" x14ac:dyDescent="0.2">
      <c r="C67" s="91"/>
      <c r="D67" s="91"/>
      <c r="E67" s="91"/>
      <c r="F67" s="91"/>
    </row>
    <row r="68" spans="3:6" s="73" customFormat="1" x14ac:dyDescent="0.2">
      <c r="C68" s="91"/>
      <c r="D68" s="91"/>
      <c r="E68" s="91"/>
      <c r="F68" s="91"/>
    </row>
    <row r="69" spans="3:6" s="73" customFormat="1" x14ac:dyDescent="0.2">
      <c r="C69" s="91"/>
      <c r="D69" s="91"/>
      <c r="E69" s="91"/>
      <c r="F69" s="91"/>
    </row>
    <row r="70" spans="3:6" s="73" customFormat="1" x14ac:dyDescent="0.2">
      <c r="C70" s="91"/>
      <c r="D70" s="91"/>
      <c r="E70" s="91"/>
      <c r="F70" s="91"/>
    </row>
    <row r="71" spans="3:6" s="73" customFormat="1" x14ac:dyDescent="0.2">
      <c r="C71" s="91"/>
      <c r="D71" s="91"/>
      <c r="E71" s="91"/>
      <c r="F71" s="91"/>
    </row>
    <row r="72" spans="3:6" s="73" customFormat="1" x14ac:dyDescent="0.2">
      <c r="C72" s="91"/>
      <c r="D72" s="91"/>
      <c r="E72" s="91"/>
      <c r="F72" s="91"/>
    </row>
    <row r="73" spans="3:6" s="73" customFormat="1" x14ac:dyDescent="0.2">
      <c r="C73" s="91"/>
      <c r="D73" s="91"/>
      <c r="E73" s="91"/>
      <c r="F73" s="91"/>
    </row>
    <row r="74" spans="3:6" s="73" customFormat="1" x14ac:dyDescent="0.2">
      <c r="C74" s="91"/>
      <c r="D74" s="91"/>
      <c r="E74" s="91"/>
      <c r="F74" s="91"/>
    </row>
    <row r="75" spans="3:6" s="73" customFormat="1" x14ac:dyDescent="0.2">
      <c r="C75" s="91"/>
      <c r="D75" s="91"/>
      <c r="E75" s="91"/>
      <c r="F75" s="91"/>
    </row>
    <row r="76" spans="3:6" s="73" customFormat="1" x14ac:dyDescent="0.2">
      <c r="C76" s="91"/>
      <c r="D76" s="91"/>
      <c r="E76" s="91"/>
      <c r="F76" s="91"/>
    </row>
    <row r="77" spans="3:6" s="73" customFormat="1" x14ac:dyDescent="0.2">
      <c r="C77" s="91"/>
      <c r="D77" s="91"/>
      <c r="E77" s="91"/>
      <c r="F77" s="91"/>
    </row>
    <row r="78" spans="3:6" s="73" customFormat="1" x14ac:dyDescent="0.2">
      <c r="C78" s="91"/>
      <c r="D78" s="91"/>
      <c r="E78" s="91"/>
      <c r="F78" s="91"/>
    </row>
    <row r="79" spans="3:6" s="73" customFormat="1" x14ac:dyDescent="0.2">
      <c r="C79" s="91"/>
      <c r="D79" s="91"/>
      <c r="E79" s="91"/>
      <c r="F79" s="91"/>
    </row>
    <row r="80" spans="3:6" s="73" customFormat="1" x14ac:dyDescent="0.2">
      <c r="C80" s="91"/>
      <c r="D80" s="91"/>
      <c r="E80" s="91"/>
      <c r="F80" s="91"/>
    </row>
    <row r="81" spans="1:6" x14ac:dyDescent="0.2">
      <c r="A81" s="73"/>
      <c r="B81" s="73"/>
      <c r="C81" s="91"/>
      <c r="D81" s="91"/>
      <c r="E81" s="91"/>
      <c r="F81" s="91"/>
    </row>
    <row r="82" spans="1:6" x14ac:dyDescent="0.2">
      <c r="A82" s="73"/>
      <c r="B82" s="73"/>
      <c r="C82" s="91"/>
      <c r="D82" s="91"/>
      <c r="E82" s="91"/>
      <c r="F82" s="91"/>
    </row>
    <row r="83" spans="1:6" s="73" customFormat="1" x14ac:dyDescent="0.2">
      <c r="C83" s="91"/>
      <c r="D83" s="91"/>
      <c r="E83" s="91"/>
      <c r="F83" s="91"/>
    </row>
    <row r="84" spans="1:6" s="73" customFormat="1" x14ac:dyDescent="0.2">
      <c r="C84" s="91"/>
      <c r="D84" s="91"/>
      <c r="E84" s="91"/>
      <c r="F84" s="91"/>
    </row>
    <row r="85" spans="1:6" s="73" customFormat="1" x14ac:dyDescent="0.2">
      <c r="C85" s="91"/>
      <c r="D85" s="91"/>
      <c r="E85" s="91"/>
      <c r="F85" s="91"/>
    </row>
    <row r="86" spans="1:6" s="73" customFormat="1" x14ac:dyDescent="0.2">
      <c r="C86" s="91"/>
      <c r="D86" s="91"/>
      <c r="E86" s="91"/>
      <c r="F86" s="91"/>
    </row>
    <row r="87" spans="1:6" s="73" customFormat="1" x14ac:dyDescent="0.2">
      <c r="C87" s="91"/>
      <c r="D87" s="91"/>
      <c r="E87" s="91"/>
      <c r="F87" s="91"/>
    </row>
    <row r="88" spans="1:6" s="73" customFormat="1" x14ac:dyDescent="0.2">
      <c r="C88" s="91"/>
      <c r="D88" s="91"/>
      <c r="E88" s="91"/>
      <c r="F88" s="91"/>
    </row>
    <row r="89" spans="1:6" s="73" customFormat="1" x14ac:dyDescent="0.2">
      <c r="C89" s="91"/>
      <c r="D89" s="91"/>
      <c r="E89" s="91"/>
      <c r="F89" s="91"/>
    </row>
    <row r="90" spans="1:6" s="27" customFormat="1" x14ac:dyDescent="0.2">
      <c r="A90" s="73"/>
      <c r="B90" s="73"/>
      <c r="C90" s="91"/>
      <c r="D90" s="91"/>
      <c r="E90" s="91"/>
      <c r="F90" s="91"/>
    </row>
    <row r="91" spans="1:6" s="27" customFormat="1" x14ac:dyDescent="0.2">
      <c r="A91" s="73"/>
      <c r="B91" s="73"/>
      <c r="C91" s="91"/>
      <c r="D91" s="91"/>
      <c r="E91" s="91"/>
      <c r="F91" s="91"/>
    </row>
    <row r="92" spans="1:6" s="27" customFormat="1" x14ac:dyDescent="0.2">
      <c r="A92" s="73"/>
      <c r="B92" s="73"/>
      <c r="C92" s="91"/>
      <c r="D92" s="91"/>
      <c r="E92" s="91"/>
      <c r="F92" s="91"/>
    </row>
    <row r="93" spans="1:6" s="27" customFormat="1" x14ac:dyDescent="0.2">
      <c r="A93" s="73"/>
      <c r="B93" s="73"/>
      <c r="C93" s="91"/>
      <c r="D93" s="91"/>
      <c r="E93" s="91"/>
      <c r="F93" s="91"/>
    </row>
    <row r="94" spans="1:6" s="27" customFormat="1" x14ac:dyDescent="0.2">
      <c r="A94" s="73"/>
      <c r="B94" s="73"/>
      <c r="C94" s="91"/>
      <c r="D94" s="91"/>
      <c r="E94" s="91"/>
      <c r="F94" s="91"/>
    </row>
    <row r="95" spans="1:6" s="27" customFormat="1" x14ac:dyDescent="0.2">
      <c r="A95" s="73"/>
      <c r="B95" s="73"/>
      <c r="C95" s="91"/>
      <c r="D95" s="91"/>
      <c r="E95" s="91"/>
      <c r="F95" s="91"/>
    </row>
    <row r="96" spans="1:6" s="27" customFormat="1" x14ac:dyDescent="0.2">
      <c r="A96" s="73"/>
      <c r="B96" s="73"/>
      <c r="C96" s="91"/>
      <c r="D96" s="91"/>
      <c r="E96" s="91"/>
      <c r="F96" s="91"/>
    </row>
    <row r="97" spans="1:6" s="27" customFormat="1" x14ac:dyDescent="0.2">
      <c r="A97" s="73"/>
      <c r="B97" s="73"/>
      <c r="C97" s="91"/>
      <c r="D97" s="91"/>
      <c r="E97" s="91"/>
      <c r="F97" s="91"/>
    </row>
    <row r="98" spans="1:6" s="73" customFormat="1" x14ac:dyDescent="0.2">
      <c r="C98" s="91"/>
      <c r="D98" s="91"/>
      <c r="E98" s="91"/>
      <c r="F98" s="91"/>
    </row>
    <row r="99" spans="1:6" s="73" customFormat="1" x14ac:dyDescent="0.2">
      <c r="C99" s="91"/>
      <c r="D99" s="91"/>
      <c r="E99" s="91"/>
      <c r="F99" s="91"/>
    </row>
    <row r="100" spans="1:6" s="73" customFormat="1" x14ac:dyDescent="0.2">
      <c r="C100" s="91"/>
      <c r="D100" s="91"/>
      <c r="E100" s="91"/>
      <c r="F100" s="91"/>
    </row>
    <row r="101" spans="1:6" s="73" customFormat="1" x14ac:dyDescent="0.2">
      <c r="C101" s="91"/>
      <c r="D101" s="91"/>
      <c r="E101" s="91"/>
      <c r="F101" s="91"/>
    </row>
    <row r="102" spans="1:6" s="73" customFormat="1" x14ac:dyDescent="0.2">
      <c r="C102" s="91"/>
      <c r="D102" s="91"/>
      <c r="E102" s="91"/>
      <c r="F102" s="91"/>
    </row>
    <row r="103" spans="1:6" s="162" customFormat="1" x14ac:dyDescent="0.2">
      <c r="A103" s="73"/>
      <c r="B103" s="73"/>
      <c r="C103" s="91"/>
      <c r="D103" s="91"/>
      <c r="E103" s="91"/>
      <c r="F103" s="91"/>
    </row>
    <row r="104" spans="1:6" s="162" customFormat="1" x14ac:dyDescent="0.2">
      <c r="A104" s="73"/>
      <c r="B104" s="73"/>
      <c r="C104" s="91"/>
      <c r="D104" s="91"/>
      <c r="E104" s="91"/>
      <c r="F104" s="91"/>
    </row>
    <row r="105" spans="1:6" s="73" customFormat="1" x14ac:dyDescent="0.2">
      <c r="C105" s="91"/>
      <c r="D105" s="91"/>
      <c r="E105" s="91"/>
      <c r="F105" s="91"/>
    </row>
    <row r="106" spans="1:6" s="73" customFormat="1" x14ac:dyDescent="0.2">
      <c r="C106" s="91"/>
      <c r="D106" s="91"/>
      <c r="E106" s="91"/>
      <c r="F106" s="91"/>
    </row>
    <row r="107" spans="1:6" s="73" customFormat="1" x14ac:dyDescent="0.2">
      <c r="C107" s="91"/>
      <c r="D107" s="91"/>
      <c r="E107" s="91"/>
      <c r="F107" s="91"/>
    </row>
    <row r="108" spans="1:6" s="73" customFormat="1" x14ac:dyDescent="0.2">
      <c r="C108" s="91"/>
      <c r="D108" s="91"/>
      <c r="E108" s="91"/>
      <c r="F108" s="91"/>
    </row>
    <row r="109" spans="1:6" x14ac:dyDescent="0.2">
      <c r="A109" s="73"/>
      <c r="B109" s="73"/>
      <c r="C109" s="91"/>
      <c r="D109" s="91"/>
      <c r="E109" s="91"/>
      <c r="F109" s="91"/>
    </row>
    <row r="110" spans="1:6" x14ac:dyDescent="0.2">
      <c r="A110" s="73"/>
      <c r="B110" s="73"/>
      <c r="C110" s="91"/>
      <c r="D110" s="91"/>
      <c r="E110" s="91"/>
      <c r="F110" s="91"/>
    </row>
    <row r="111" spans="1:6" x14ac:dyDescent="0.2">
      <c r="A111" s="73"/>
      <c r="B111" s="73"/>
      <c r="C111" s="91"/>
      <c r="D111" s="91"/>
      <c r="E111" s="91"/>
      <c r="F111" s="91"/>
    </row>
    <row r="112" spans="1:6" s="73" customFormat="1" x14ac:dyDescent="0.2">
      <c r="C112" s="91"/>
      <c r="D112" s="91"/>
      <c r="E112" s="91"/>
      <c r="F112" s="91"/>
    </row>
    <row r="113" spans="1:6" s="73" customFormat="1" x14ac:dyDescent="0.2">
      <c r="C113" s="91"/>
      <c r="D113" s="91"/>
      <c r="E113" s="91"/>
      <c r="F113" s="91"/>
    </row>
    <row r="114" spans="1:6" x14ac:dyDescent="0.2">
      <c r="A114" s="73"/>
      <c r="B114" s="73"/>
      <c r="C114" s="91"/>
      <c r="D114" s="91"/>
      <c r="E114" s="91"/>
      <c r="F114" s="91"/>
    </row>
    <row r="115" spans="1:6" x14ac:dyDescent="0.2">
      <c r="A115" s="73"/>
      <c r="B115" s="73"/>
      <c r="C115" s="91"/>
      <c r="D115" s="91"/>
      <c r="E115" s="91"/>
      <c r="F115" s="91"/>
    </row>
    <row r="116" spans="1:6" x14ac:dyDescent="0.2">
      <c r="A116" s="73"/>
      <c r="B116" s="73"/>
      <c r="C116" s="91"/>
      <c r="D116" s="91"/>
      <c r="E116" s="91"/>
      <c r="F116" s="91"/>
    </row>
    <row r="117" spans="1:6" x14ac:dyDescent="0.2">
      <c r="A117" s="73"/>
      <c r="B117" s="73"/>
      <c r="C117" s="91"/>
      <c r="D117" s="91"/>
      <c r="E117" s="91"/>
      <c r="F117" s="91"/>
    </row>
    <row r="118" spans="1:6" x14ac:dyDescent="0.2">
      <c r="A118" s="73"/>
      <c r="B118" s="73"/>
      <c r="C118" s="91"/>
      <c r="D118" s="91"/>
      <c r="E118" s="91"/>
      <c r="F118" s="91"/>
    </row>
    <row r="119" spans="1:6" x14ac:dyDescent="0.2">
      <c r="A119" s="73"/>
      <c r="B119" s="73"/>
      <c r="C119" s="91"/>
      <c r="D119" s="91"/>
      <c r="E119" s="91"/>
      <c r="F119" s="91"/>
    </row>
    <row r="120" spans="1:6" x14ac:dyDescent="0.2">
      <c r="A120" s="73"/>
      <c r="B120" s="73"/>
      <c r="C120" s="91"/>
      <c r="D120" s="91"/>
      <c r="E120" s="91"/>
      <c r="F120" s="91"/>
    </row>
    <row r="121" spans="1:6" x14ac:dyDescent="0.2">
      <c r="A121" s="73"/>
      <c r="B121" s="73"/>
      <c r="C121" s="91"/>
      <c r="D121" s="91"/>
      <c r="E121" s="91"/>
      <c r="F121" s="91"/>
    </row>
    <row r="122" spans="1:6" x14ac:dyDescent="0.2">
      <c r="A122" s="73"/>
      <c r="B122" s="73"/>
      <c r="C122" s="91"/>
      <c r="D122" s="91"/>
      <c r="E122" s="91"/>
      <c r="F122" s="91"/>
    </row>
    <row r="123" spans="1:6" x14ac:dyDescent="0.2">
      <c r="A123" s="73"/>
      <c r="B123" s="73"/>
      <c r="C123" s="91"/>
      <c r="D123" s="91"/>
      <c r="E123" s="91"/>
      <c r="F123" s="91"/>
    </row>
    <row r="124" spans="1:6" x14ac:dyDescent="0.2">
      <c r="A124" s="73"/>
      <c r="B124" s="73"/>
      <c r="C124" s="91"/>
      <c r="D124" s="91"/>
      <c r="E124" s="91"/>
      <c r="F124" s="91"/>
    </row>
    <row r="125" spans="1:6" x14ac:dyDescent="0.2">
      <c r="A125" s="73"/>
      <c r="B125" s="73"/>
      <c r="C125" s="91"/>
      <c r="D125" s="91"/>
      <c r="E125" s="91"/>
      <c r="F125" s="91"/>
    </row>
    <row r="126" spans="1:6" s="43" customFormat="1" x14ac:dyDescent="0.2">
      <c r="A126" s="73"/>
      <c r="B126" s="73"/>
      <c r="C126" s="91"/>
      <c r="D126" s="91"/>
      <c r="E126" s="91"/>
      <c r="F126" s="91"/>
    </row>
    <row r="127" spans="1:6" s="43" customFormat="1" x14ac:dyDescent="0.2">
      <c r="A127" s="73"/>
      <c r="B127" s="73"/>
      <c r="C127" s="91"/>
      <c r="D127" s="91"/>
      <c r="E127" s="91"/>
      <c r="F127" s="91"/>
    </row>
    <row r="128" spans="1:6" s="43" customFormat="1" x14ac:dyDescent="0.2">
      <c r="A128" s="73"/>
      <c r="B128" s="73"/>
      <c r="C128" s="91"/>
      <c r="D128" s="91"/>
      <c r="E128" s="91"/>
      <c r="F128" s="91"/>
    </row>
    <row r="129" spans="1:6" s="43" customFormat="1" x14ac:dyDescent="0.2">
      <c r="A129" s="73"/>
      <c r="B129" s="73"/>
      <c r="C129" s="91"/>
      <c r="D129" s="91"/>
      <c r="E129" s="91"/>
      <c r="F129" s="91"/>
    </row>
    <row r="130" spans="1:6" s="43" customFormat="1" x14ac:dyDescent="0.2">
      <c r="A130" s="73"/>
      <c r="B130" s="73"/>
      <c r="C130" s="91"/>
      <c r="D130" s="91"/>
      <c r="E130" s="91"/>
      <c r="F130" s="91"/>
    </row>
    <row r="131" spans="1:6" s="43" customFormat="1" x14ac:dyDescent="0.2">
      <c r="A131" s="73"/>
      <c r="B131" s="73"/>
      <c r="C131" s="91"/>
      <c r="D131" s="91"/>
      <c r="E131" s="91"/>
      <c r="F131" s="91"/>
    </row>
    <row r="132" spans="1:6" s="43" customFormat="1" x14ac:dyDescent="0.2">
      <c r="A132" s="73"/>
      <c r="B132" s="73"/>
      <c r="C132" s="91"/>
      <c r="D132" s="91"/>
      <c r="E132" s="91"/>
      <c r="F132" s="91"/>
    </row>
    <row r="133" spans="1:6" s="43" customFormat="1" x14ac:dyDescent="0.2">
      <c r="A133" s="73"/>
      <c r="B133" s="73"/>
      <c r="C133" s="91"/>
      <c r="D133" s="91"/>
      <c r="E133" s="91"/>
      <c r="F133" s="91"/>
    </row>
    <row r="134" spans="1:6" s="43" customFormat="1" x14ac:dyDescent="0.2">
      <c r="A134" s="73"/>
      <c r="B134" s="73"/>
      <c r="C134" s="91"/>
      <c r="D134" s="91"/>
      <c r="E134" s="91"/>
      <c r="F134" s="91"/>
    </row>
    <row r="135" spans="1:6" s="43" customFormat="1" x14ac:dyDescent="0.2">
      <c r="A135" s="73"/>
      <c r="B135" s="73"/>
      <c r="C135" s="91"/>
      <c r="D135" s="91"/>
      <c r="E135" s="91"/>
      <c r="F135" s="91"/>
    </row>
    <row r="136" spans="1:6" s="43" customFormat="1" x14ac:dyDescent="0.2">
      <c r="A136" s="73"/>
      <c r="B136" s="73"/>
      <c r="C136" s="91"/>
      <c r="D136" s="91"/>
      <c r="E136" s="91"/>
      <c r="F136" s="91"/>
    </row>
    <row r="137" spans="1:6" s="43" customFormat="1" x14ac:dyDescent="0.2">
      <c r="A137" s="73"/>
      <c r="B137" s="73"/>
      <c r="C137" s="91"/>
      <c r="D137" s="91"/>
      <c r="E137" s="91"/>
      <c r="F137" s="91"/>
    </row>
    <row r="138" spans="1:6" s="27" customFormat="1" x14ac:dyDescent="0.2">
      <c r="A138" s="73"/>
      <c r="B138" s="73"/>
      <c r="C138" s="91"/>
      <c r="D138" s="91"/>
      <c r="E138" s="91"/>
      <c r="F138" s="91"/>
    </row>
    <row r="139" spans="1:6" s="27" customFormat="1" x14ac:dyDescent="0.2">
      <c r="A139" s="73"/>
      <c r="B139" s="73"/>
      <c r="C139" s="91"/>
      <c r="D139" s="91"/>
      <c r="E139" s="91"/>
      <c r="F139" s="91"/>
    </row>
    <row r="140" spans="1:6" s="27" customFormat="1" x14ac:dyDescent="0.2">
      <c r="A140" s="73"/>
      <c r="B140" s="73"/>
      <c r="C140" s="91"/>
      <c r="D140" s="91"/>
      <c r="E140" s="91"/>
      <c r="F140" s="91"/>
    </row>
    <row r="141" spans="1:6" s="27" customFormat="1" x14ac:dyDescent="0.2">
      <c r="A141" s="73"/>
      <c r="B141" s="73"/>
      <c r="C141" s="91"/>
      <c r="D141" s="91"/>
      <c r="E141" s="91"/>
      <c r="F141" s="91"/>
    </row>
    <row r="142" spans="1:6" s="27" customFormat="1" x14ac:dyDescent="0.2">
      <c r="A142" s="73"/>
      <c r="B142" s="73"/>
      <c r="C142" s="91"/>
      <c r="D142" s="91"/>
      <c r="E142" s="91"/>
      <c r="F142" s="91"/>
    </row>
    <row r="143" spans="1:6" s="27" customFormat="1" x14ac:dyDescent="0.2">
      <c r="A143" s="73"/>
      <c r="B143" s="73"/>
      <c r="C143" s="91"/>
      <c r="D143" s="91"/>
      <c r="E143" s="91"/>
      <c r="F143" s="91"/>
    </row>
    <row r="144" spans="1:6" s="27" customFormat="1" x14ac:dyDescent="0.2">
      <c r="A144" s="73"/>
      <c r="B144" s="73"/>
      <c r="C144" s="91"/>
      <c r="D144" s="91"/>
      <c r="E144" s="91"/>
      <c r="F144" s="91"/>
    </row>
    <row r="145" spans="1:6" s="27" customFormat="1" x14ac:dyDescent="0.2">
      <c r="A145" s="73"/>
      <c r="B145" s="73"/>
      <c r="C145" s="91"/>
      <c r="D145" s="91"/>
      <c r="E145" s="91"/>
      <c r="F145" s="91"/>
    </row>
    <row r="146" spans="1:6" s="27" customFormat="1" x14ac:dyDescent="0.2">
      <c r="A146" s="73"/>
      <c r="B146" s="73"/>
      <c r="C146" s="91"/>
      <c r="D146" s="91"/>
      <c r="E146" s="91"/>
      <c r="F146" s="91"/>
    </row>
    <row r="147" spans="1:6" s="27" customFormat="1" x14ac:dyDescent="0.2">
      <c r="A147" s="73"/>
      <c r="B147" s="73"/>
      <c r="C147" s="91"/>
      <c r="D147" s="91"/>
      <c r="E147" s="91"/>
      <c r="F147" s="91"/>
    </row>
    <row r="148" spans="1:6" s="27" customFormat="1" x14ac:dyDescent="0.2">
      <c r="A148" s="73"/>
      <c r="B148" s="73"/>
      <c r="C148" s="91"/>
      <c r="D148" s="91"/>
      <c r="E148" s="91"/>
      <c r="F148" s="91"/>
    </row>
    <row r="149" spans="1:6" x14ac:dyDescent="0.2">
      <c r="A149" s="73"/>
      <c r="B149" s="73"/>
      <c r="C149" s="91"/>
      <c r="D149" s="91"/>
      <c r="E149" s="91"/>
      <c r="F149" s="91"/>
    </row>
    <row r="150" spans="1:6" x14ac:dyDescent="0.2">
      <c r="A150" s="73"/>
      <c r="B150" s="73"/>
      <c r="C150" s="91"/>
      <c r="D150" s="91"/>
      <c r="E150" s="91"/>
      <c r="F150" s="91"/>
    </row>
    <row r="151" spans="1:6" x14ac:dyDescent="0.2">
      <c r="A151" s="73"/>
      <c r="B151" s="73"/>
      <c r="C151" s="91"/>
      <c r="D151" s="91"/>
      <c r="E151" s="91"/>
      <c r="F151" s="91"/>
    </row>
    <row r="152" spans="1:6" x14ac:dyDescent="0.2">
      <c r="A152" s="73"/>
      <c r="B152" s="73"/>
      <c r="C152" s="91"/>
      <c r="D152" s="91"/>
      <c r="E152" s="91"/>
      <c r="F152" s="91"/>
    </row>
    <row r="153" spans="1:6" x14ac:dyDescent="0.2">
      <c r="A153" s="73"/>
      <c r="B153" s="73"/>
      <c r="C153" s="91"/>
      <c r="D153" s="91"/>
      <c r="E153" s="91"/>
      <c r="F153" s="91"/>
    </row>
    <row r="154" spans="1:6" x14ac:dyDescent="0.2">
      <c r="A154" s="73"/>
      <c r="B154" s="73"/>
      <c r="C154" s="91"/>
      <c r="D154" s="91"/>
      <c r="E154" s="91"/>
      <c r="F154" s="91"/>
    </row>
    <row r="155" spans="1:6" x14ac:dyDescent="0.2">
      <c r="A155" s="73"/>
      <c r="B155" s="73"/>
      <c r="C155" s="91"/>
      <c r="D155" s="91"/>
      <c r="E155" s="91"/>
      <c r="F155" s="91"/>
    </row>
    <row r="161" spans="1:6" x14ac:dyDescent="0.2">
      <c r="A161" s="70"/>
      <c r="B161" s="70"/>
      <c r="C161" s="96"/>
      <c r="D161" s="96"/>
      <c r="E161" s="96"/>
      <c r="F161" s="96"/>
    </row>
    <row r="162" spans="1:6" x14ac:dyDescent="0.2">
      <c r="A162" s="70"/>
      <c r="B162" s="70"/>
      <c r="C162" s="96"/>
      <c r="D162" s="96"/>
      <c r="E162" s="96"/>
      <c r="F162" s="96"/>
    </row>
    <row r="163" spans="1:6" x14ac:dyDescent="0.2">
      <c r="A163" s="70"/>
      <c r="B163" s="70"/>
      <c r="C163" s="96"/>
      <c r="D163" s="96"/>
      <c r="E163" s="96"/>
      <c r="F163" s="96"/>
    </row>
    <row r="164" spans="1:6" x14ac:dyDescent="0.2">
      <c r="A164" s="70"/>
      <c r="B164" s="70"/>
      <c r="C164" s="96"/>
      <c r="D164" s="96"/>
      <c r="E164" s="96"/>
      <c r="F164" s="96"/>
    </row>
    <row r="165" spans="1:6" x14ac:dyDescent="0.2">
      <c r="A165" s="70"/>
      <c r="B165" s="70"/>
      <c r="C165" s="96"/>
      <c r="D165" s="96"/>
      <c r="E165" s="96"/>
      <c r="F165" s="96"/>
    </row>
    <row r="166" spans="1:6" x14ac:dyDescent="0.2">
      <c r="A166" s="70"/>
      <c r="B166" s="70"/>
      <c r="C166" s="96"/>
      <c r="D166" s="96"/>
      <c r="E166" s="96"/>
      <c r="F166" s="96"/>
    </row>
    <row r="167" spans="1:6" x14ac:dyDescent="0.2">
      <c r="A167" s="70"/>
      <c r="B167" s="70"/>
      <c r="C167" s="96"/>
      <c r="D167" s="96"/>
      <c r="E167" s="96"/>
      <c r="F167" s="96"/>
    </row>
    <row r="168" spans="1:6" x14ac:dyDescent="0.2">
      <c r="A168" s="70"/>
      <c r="B168" s="70"/>
      <c r="C168" s="96"/>
      <c r="D168" s="96"/>
      <c r="E168" s="96"/>
      <c r="F168" s="96"/>
    </row>
    <row r="169" spans="1:6" x14ac:dyDescent="0.2">
      <c r="A169" s="70"/>
      <c r="B169" s="70"/>
      <c r="C169" s="96"/>
      <c r="D169" s="96"/>
      <c r="E169" s="96"/>
      <c r="F169" s="96"/>
    </row>
    <row r="170" spans="1:6" x14ac:dyDescent="0.2">
      <c r="A170" s="70"/>
      <c r="B170" s="70"/>
      <c r="C170" s="96"/>
      <c r="D170" s="96"/>
      <c r="E170" s="96"/>
      <c r="F170" s="96"/>
    </row>
    <row r="171" spans="1:6" x14ac:dyDescent="0.2">
      <c r="A171" s="70"/>
      <c r="B171" s="70"/>
      <c r="C171" s="96"/>
      <c r="D171" s="96"/>
      <c r="E171" s="96"/>
      <c r="F171" s="96"/>
    </row>
    <row r="172" spans="1:6" x14ac:dyDescent="0.2">
      <c r="A172" s="70"/>
      <c r="B172" s="70"/>
      <c r="C172" s="96"/>
      <c r="D172" s="96"/>
      <c r="E172" s="96"/>
      <c r="F172" s="96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7A2CC-7599-4B36-81CB-304105DE80A4}">
  <sheetPr>
    <pageSetUpPr fitToPage="1"/>
  </sheetPr>
  <dimension ref="A1:AJ153"/>
  <sheetViews>
    <sheetView view="pageLayout" zoomScale="85" zoomScaleNormal="100" zoomScalePageLayoutView="85" workbookViewId="0">
      <selection activeCell="E21" sqref="E21"/>
    </sheetView>
  </sheetViews>
  <sheetFormatPr defaultColWidth="10.28515625" defaultRowHeight="12.75" x14ac:dyDescent="0.2"/>
  <cols>
    <col min="1" max="1" width="5.7109375" style="147" customWidth="1"/>
    <col min="2" max="2" width="43.140625" style="67" customWidth="1"/>
    <col min="3" max="3" width="8.140625" style="79" bestFit="1" customWidth="1"/>
    <col min="4" max="4" width="10" style="77" customWidth="1"/>
    <col min="5" max="5" width="10" style="171" customWidth="1"/>
    <col min="6" max="6" width="11.42578125" style="119" customWidth="1"/>
    <col min="7" max="7" width="8.42578125" style="73" customWidth="1"/>
    <col min="8" max="8" width="8.42578125" style="70" customWidth="1"/>
    <col min="9" max="16384" width="10.28515625" style="70"/>
  </cols>
  <sheetData>
    <row r="1" spans="1:36" s="27" customForma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36" s="27" customFormat="1" x14ac:dyDescent="0.2">
      <c r="A2" s="180"/>
      <c r="B2" s="181"/>
      <c r="C2" s="181"/>
      <c r="D2" s="181"/>
      <c r="E2" s="181"/>
      <c r="F2" s="182"/>
      <c r="G2" s="26"/>
    </row>
    <row r="3" spans="1:36" s="71" customFormat="1" ht="25.5" x14ac:dyDescent="0.2">
      <c r="A3" s="153" t="s">
        <v>0</v>
      </c>
      <c r="B3" s="154" t="s">
        <v>1</v>
      </c>
      <c r="C3" s="155" t="s">
        <v>2</v>
      </c>
      <c r="D3" s="156" t="s">
        <v>3</v>
      </c>
      <c r="E3" s="157" t="s">
        <v>4</v>
      </c>
      <c r="F3" s="157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36" x14ac:dyDescent="0.2">
      <c r="A4" s="28"/>
      <c r="B4" s="29"/>
      <c r="C4" s="30"/>
      <c r="D4" s="31"/>
      <c r="E4" s="105"/>
      <c r="F4" s="105"/>
      <c r="G4" s="70"/>
    </row>
    <row r="5" spans="1:36" s="27" customFormat="1" x14ac:dyDescent="0.2">
      <c r="A5" s="138"/>
      <c r="B5" s="22" t="s">
        <v>159</v>
      </c>
      <c r="C5" s="14"/>
      <c r="D5" s="36"/>
      <c r="E5" s="109"/>
      <c r="F5" s="106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1:36" s="27" customFormat="1" x14ac:dyDescent="0.2">
      <c r="A6" s="138"/>
      <c r="B6" s="22"/>
      <c r="C6" s="14"/>
      <c r="D6" s="36"/>
      <c r="E6" s="109"/>
      <c r="F6" s="106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</row>
    <row r="7" spans="1:36" s="27" customFormat="1" x14ac:dyDescent="0.2">
      <c r="A7" s="138"/>
      <c r="B7" s="13" t="s">
        <v>9</v>
      </c>
      <c r="C7" s="18"/>
      <c r="D7" s="1"/>
      <c r="E7" s="106"/>
      <c r="F7" s="106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6" s="27" customFormat="1" x14ac:dyDescent="0.2">
      <c r="A8" s="139"/>
      <c r="B8" s="33"/>
      <c r="C8" s="18"/>
      <c r="D8" s="1"/>
      <c r="E8" s="106"/>
      <c r="F8" s="106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6" s="27" customFormat="1" x14ac:dyDescent="0.2">
      <c r="A9" s="138" t="s">
        <v>10</v>
      </c>
      <c r="B9" s="22" t="str">
        <f>+B37</f>
        <v xml:space="preserve"> Skupaj PRIPRAVLJALNA DELA:</v>
      </c>
      <c r="C9" s="14"/>
      <c r="D9" s="92"/>
      <c r="E9" s="44"/>
      <c r="F9" s="108">
        <f>+F37</f>
        <v>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6" s="27" customFormat="1" x14ac:dyDescent="0.2">
      <c r="A10" s="138" t="s">
        <v>11</v>
      </c>
      <c r="B10" s="22" t="str">
        <f>+B80</f>
        <v xml:space="preserve"> Skupaj ZEMELJSKA DELA:</v>
      </c>
      <c r="C10" s="23"/>
      <c r="D10" s="39"/>
      <c r="E10" s="107"/>
      <c r="F10" s="108">
        <f>+F80</f>
        <v>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6" s="73" customFormat="1" x14ac:dyDescent="0.2">
      <c r="A11" s="138" t="s">
        <v>12</v>
      </c>
      <c r="B11" s="149" t="str">
        <f>B85</f>
        <v xml:space="preserve"> Skupaj CESTARSKA DELA </v>
      </c>
      <c r="C11" s="5"/>
      <c r="D11" s="14"/>
      <c r="E11" s="6"/>
      <c r="F11" s="108">
        <f>F85</f>
        <v>0</v>
      </c>
      <c r="H11" s="70"/>
      <c r="I11" s="70"/>
      <c r="J11" s="70"/>
    </row>
    <row r="12" spans="1:36" s="27" customFormat="1" x14ac:dyDescent="0.2">
      <c r="A12" s="138" t="s">
        <v>13</v>
      </c>
      <c r="B12" s="22" t="str">
        <f>+B109</f>
        <v xml:space="preserve"> Skupaj KANALIZACIJSKA DELA:</v>
      </c>
      <c r="C12" s="23"/>
      <c r="D12" s="39"/>
      <c r="E12" s="107"/>
      <c r="F12" s="108">
        <f>+F109</f>
        <v>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</row>
    <row r="13" spans="1:36" s="27" customFormat="1" x14ac:dyDescent="0.2">
      <c r="A13" s="138" t="s">
        <v>14</v>
      </c>
      <c r="B13" s="22" t="str">
        <f>+B123</f>
        <v xml:space="preserve"> Skupaj KRIŽANJA:</v>
      </c>
      <c r="C13" s="23"/>
      <c r="D13" s="39"/>
      <c r="E13" s="107"/>
      <c r="F13" s="108">
        <f>+F123</f>
        <v>0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</row>
    <row r="14" spans="1:36" s="27" customFormat="1" x14ac:dyDescent="0.2">
      <c r="A14" s="138" t="s">
        <v>15</v>
      </c>
      <c r="B14" s="22" t="str">
        <f>+B131</f>
        <v xml:space="preserve"> Skupaj ZAKLJUČNA DELA:</v>
      </c>
      <c r="C14" s="23"/>
      <c r="D14" s="39"/>
      <c r="E14" s="107"/>
      <c r="F14" s="108">
        <f>F131</f>
        <v>0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</row>
    <row r="15" spans="1:36" s="27" customFormat="1" x14ac:dyDescent="0.2">
      <c r="A15" s="138"/>
      <c r="B15" s="24" t="s">
        <v>77</v>
      </c>
      <c r="C15" s="23" t="s">
        <v>17</v>
      </c>
      <c r="D15" s="39"/>
      <c r="E15" s="107"/>
      <c r="F15" s="108">
        <f>SUM(F9:F14)*0.1</f>
        <v>0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1:36" s="27" customFormat="1" x14ac:dyDescent="0.2">
      <c r="A16" s="138"/>
      <c r="B16" s="25"/>
      <c r="C16" s="18"/>
      <c r="D16" s="1"/>
      <c r="E16" s="106"/>
      <c r="F16" s="106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s="27" customFormat="1" x14ac:dyDescent="0.2">
      <c r="A17" s="140"/>
      <c r="B17" s="82" t="s">
        <v>8</v>
      </c>
      <c r="C17" s="83"/>
      <c r="D17" s="22"/>
      <c r="E17" s="167"/>
      <c r="F17" s="108">
        <f>SUM(F8:F16)</f>
        <v>0</v>
      </c>
      <c r="G17" s="73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x14ac:dyDescent="0.2">
      <c r="A18" s="138"/>
      <c r="B18" s="13"/>
      <c r="C18" s="14"/>
      <c r="D18" s="36"/>
      <c r="E18" s="109"/>
      <c r="F18" s="106"/>
    </row>
    <row r="19" spans="1:36" x14ac:dyDescent="0.2">
      <c r="A19" s="141" t="s">
        <v>10</v>
      </c>
      <c r="B19" s="122" t="s">
        <v>18</v>
      </c>
      <c r="C19" s="123"/>
      <c r="D19" s="124"/>
      <c r="E19" s="168"/>
      <c r="F19" s="125"/>
    </row>
    <row r="20" spans="1:36" x14ac:dyDescent="0.2">
      <c r="A20" s="138"/>
      <c r="B20" s="13"/>
      <c r="C20" s="23"/>
      <c r="D20" s="39"/>
      <c r="E20" s="169"/>
      <c r="F20" s="108"/>
    </row>
    <row r="21" spans="1:36" s="121" customFormat="1" ht="38.25" x14ac:dyDescent="0.2">
      <c r="A21" s="142" t="s">
        <v>102</v>
      </c>
      <c r="B21" s="65" t="s">
        <v>58</v>
      </c>
      <c r="C21" s="8" t="s">
        <v>59</v>
      </c>
      <c r="D21" s="6">
        <v>1159.4000000000001</v>
      </c>
      <c r="E21" s="6"/>
      <c r="F21" s="6">
        <f>+D21*E21</f>
        <v>0</v>
      </c>
      <c r="G21" s="87"/>
    </row>
    <row r="22" spans="1:36" s="121" customFormat="1" x14ac:dyDescent="0.2">
      <c r="A22" s="142"/>
      <c r="B22" s="65"/>
      <c r="C22" s="8"/>
      <c r="D22" s="6"/>
      <c r="E22" s="6"/>
      <c r="F22" s="6"/>
      <c r="G22" s="87"/>
    </row>
    <row r="23" spans="1:36" s="121" customFormat="1" ht="38.25" x14ac:dyDescent="0.2">
      <c r="A23" s="142" t="s">
        <v>103</v>
      </c>
      <c r="B23" s="65" t="s">
        <v>60</v>
      </c>
      <c r="C23" s="8" t="s">
        <v>34</v>
      </c>
      <c r="D23" s="6">
        <v>41</v>
      </c>
      <c r="E23" s="6"/>
      <c r="F23" s="6">
        <f t="shared" ref="F23" si="0">+D23*E23</f>
        <v>0</v>
      </c>
      <c r="G23" s="87"/>
    </row>
    <row r="24" spans="1:36" s="121" customFormat="1" x14ac:dyDescent="0.2">
      <c r="A24" s="142"/>
      <c r="B24" s="66"/>
      <c r="C24" s="15"/>
      <c r="D24" s="6"/>
      <c r="E24" s="6"/>
      <c r="F24" s="6"/>
      <c r="G24" s="87"/>
    </row>
    <row r="25" spans="1:36" s="121" customFormat="1" ht="25.5" x14ac:dyDescent="0.2">
      <c r="A25" s="142" t="s">
        <v>104</v>
      </c>
      <c r="B25" s="66" t="s">
        <v>61</v>
      </c>
      <c r="C25" s="8" t="s">
        <v>34</v>
      </c>
      <c r="D25" s="6">
        <v>0</v>
      </c>
      <c r="E25" s="102"/>
      <c r="F25" s="6">
        <f t="shared" ref="F25" si="1">+D25*E25</f>
        <v>0</v>
      </c>
      <c r="G25" s="87"/>
    </row>
    <row r="26" spans="1:36" s="121" customFormat="1" x14ac:dyDescent="0.2">
      <c r="A26" s="142"/>
      <c r="B26" s="4" t="s">
        <v>160</v>
      </c>
      <c r="C26" s="8"/>
      <c r="D26" s="6"/>
      <c r="E26" s="6"/>
      <c r="F26" s="6"/>
      <c r="G26" s="87"/>
    </row>
    <row r="27" spans="1:36" s="121" customFormat="1" x14ac:dyDescent="0.2">
      <c r="A27" s="142" t="s">
        <v>105</v>
      </c>
      <c r="B27" s="65" t="s">
        <v>63</v>
      </c>
      <c r="C27" s="8" t="s">
        <v>34</v>
      </c>
      <c r="D27" s="6">
        <v>0</v>
      </c>
      <c r="E27" s="6"/>
      <c r="F27" s="6">
        <f t="shared" ref="F27" si="2">+D27*E27</f>
        <v>0</v>
      </c>
      <c r="G27" s="87"/>
    </row>
    <row r="28" spans="1:36" s="121" customFormat="1" x14ac:dyDescent="0.2">
      <c r="A28" s="142"/>
      <c r="B28" s="4" t="s">
        <v>160</v>
      </c>
      <c r="C28" s="8"/>
      <c r="D28" s="6"/>
      <c r="E28" s="6"/>
      <c r="F28" s="6"/>
      <c r="G28" s="87"/>
    </row>
    <row r="29" spans="1:36" s="121" customFormat="1" ht="38.25" x14ac:dyDescent="0.2">
      <c r="A29" s="142" t="s">
        <v>106</v>
      </c>
      <c r="B29" s="65" t="s">
        <v>64</v>
      </c>
      <c r="C29" s="8" t="s">
        <v>34</v>
      </c>
      <c r="D29" s="6">
        <v>0</v>
      </c>
      <c r="E29" s="6"/>
      <c r="F29" s="6">
        <f t="shared" ref="F29" si="3">+D29*E29</f>
        <v>0</v>
      </c>
      <c r="G29" s="87"/>
    </row>
    <row r="30" spans="1:36" s="121" customFormat="1" x14ac:dyDescent="0.2">
      <c r="A30" s="142"/>
      <c r="B30" s="4" t="s">
        <v>160</v>
      </c>
      <c r="C30" s="18"/>
      <c r="D30" s="106"/>
      <c r="E30" s="106"/>
      <c r="F30" s="6"/>
    </row>
    <row r="31" spans="1:36" s="121" customFormat="1" ht="63.75" x14ac:dyDescent="0.2">
      <c r="A31" s="142" t="s">
        <v>107</v>
      </c>
      <c r="B31" s="33" t="s">
        <v>65</v>
      </c>
      <c r="C31" s="8" t="s">
        <v>34</v>
      </c>
      <c r="D31" s="106">
        <v>1</v>
      </c>
      <c r="E31" s="106"/>
      <c r="F31" s="6">
        <f t="shared" ref="F31" si="4">+D31*E31</f>
        <v>0</v>
      </c>
    </row>
    <row r="32" spans="1:36" s="121" customFormat="1" x14ac:dyDescent="0.2">
      <c r="A32" s="142"/>
      <c r="B32" s="4" t="s">
        <v>160</v>
      </c>
      <c r="C32" s="18"/>
      <c r="D32" s="106"/>
      <c r="E32" s="106"/>
      <c r="F32" s="6"/>
    </row>
    <row r="33" spans="1:10" s="121" customFormat="1" ht="38.25" x14ac:dyDescent="0.2">
      <c r="A33" s="142" t="s">
        <v>108</v>
      </c>
      <c r="B33" s="38" t="s">
        <v>81</v>
      </c>
      <c r="C33" s="18" t="s">
        <v>24</v>
      </c>
      <c r="D33" s="106">
        <v>8</v>
      </c>
      <c r="E33" s="106"/>
      <c r="F33" s="6">
        <f t="shared" ref="F33" si="5">+D33*E33</f>
        <v>0</v>
      </c>
    </row>
    <row r="34" spans="1:10" s="121" customFormat="1" x14ac:dyDescent="0.2">
      <c r="A34" s="142"/>
      <c r="B34" s="38"/>
      <c r="C34" s="18"/>
      <c r="D34" s="106"/>
      <c r="E34" s="106"/>
      <c r="F34" s="6"/>
    </row>
    <row r="35" spans="1:10" s="121" customFormat="1" x14ac:dyDescent="0.2">
      <c r="A35" s="142" t="s">
        <v>152</v>
      </c>
      <c r="B35" s="38" t="s">
        <v>155</v>
      </c>
      <c r="C35" s="18" t="s">
        <v>29</v>
      </c>
      <c r="D35" s="106">
        <v>0</v>
      </c>
      <c r="E35" s="106"/>
      <c r="F35" s="6">
        <f>+ROUND(D35*E35,2)</f>
        <v>0</v>
      </c>
    </row>
    <row r="36" spans="1:10" s="73" customFormat="1" x14ac:dyDescent="0.2">
      <c r="A36" s="139"/>
      <c r="B36" s="4" t="s">
        <v>160</v>
      </c>
      <c r="C36" s="15"/>
      <c r="D36" s="102"/>
      <c r="E36" s="109"/>
      <c r="F36" s="102"/>
      <c r="H36" s="70"/>
      <c r="I36" s="70"/>
      <c r="J36" s="70"/>
    </row>
    <row r="37" spans="1:10" x14ac:dyDescent="0.2">
      <c r="A37" s="139"/>
      <c r="B37" s="13" t="s">
        <v>20</v>
      </c>
      <c r="C37" s="23"/>
      <c r="D37" s="107"/>
      <c r="E37" s="169"/>
      <c r="F37" s="107">
        <f>SUM(F21:F35)</f>
        <v>0</v>
      </c>
    </row>
    <row r="38" spans="1:10" x14ac:dyDescent="0.2">
      <c r="A38" s="139"/>
      <c r="B38" s="13"/>
      <c r="C38" s="23"/>
      <c r="D38" s="107"/>
      <c r="E38" s="169"/>
      <c r="F38" s="107"/>
    </row>
    <row r="39" spans="1:10" x14ac:dyDescent="0.2">
      <c r="A39" s="141" t="s">
        <v>11</v>
      </c>
      <c r="B39" s="122" t="s">
        <v>21</v>
      </c>
      <c r="C39" s="126"/>
      <c r="D39" s="127"/>
      <c r="E39" s="170"/>
      <c r="F39" s="125"/>
    </row>
    <row r="40" spans="1:10" x14ac:dyDescent="0.2">
      <c r="A40" s="139"/>
      <c r="B40" s="166" t="s">
        <v>161</v>
      </c>
      <c r="C40" s="5"/>
      <c r="D40" s="102"/>
      <c r="E40" s="109"/>
      <c r="F40" s="102"/>
    </row>
    <row r="41" spans="1:10" ht="51" x14ac:dyDescent="0.2">
      <c r="A41" s="139" t="s">
        <v>109</v>
      </c>
      <c r="B41" s="68" t="s">
        <v>79</v>
      </c>
      <c r="C41" s="35" t="s">
        <v>48</v>
      </c>
      <c r="D41" s="49">
        <v>0</v>
      </c>
      <c r="E41" s="109"/>
      <c r="F41" s="102">
        <f>D41*E41</f>
        <v>0</v>
      </c>
    </row>
    <row r="42" spans="1:10" x14ac:dyDescent="0.2">
      <c r="A42" s="139"/>
      <c r="B42" s="68"/>
      <c r="C42" s="35"/>
      <c r="D42" s="49"/>
      <c r="E42" s="109"/>
      <c r="F42" s="102"/>
    </row>
    <row r="43" spans="1:10" ht="38.25" x14ac:dyDescent="0.2">
      <c r="A43" s="139" t="s">
        <v>110</v>
      </c>
      <c r="B43" s="89" t="s">
        <v>99</v>
      </c>
      <c r="C43" s="35" t="s">
        <v>19</v>
      </c>
      <c r="D43" s="6">
        <v>0</v>
      </c>
      <c r="E43" s="109"/>
      <c r="F43" s="102">
        <f>D43*E43</f>
        <v>0</v>
      </c>
    </row>
    <row r="44" spans="1:10" x14ac:dyDescent="0.2">
      <c r="A44" s="139"/>
      <c r="B44" s="37"/>
      <c r="C44" s="15"/>
      <c r="D44" s="102"/>
      <c r="E44" s="109"/>
      <c r="F44" s="102"/>
    </row>
    <row r="45" spans="1:10" ht="51" x14ac:dyDescent="0.2">
      <c r="A45" s="139" t="s">
        <v>111</v>
      </c>
      <c r="B45" s="40" t="s">
        <v>151</v>
      </c>
      <c r="C45" s="35" t="s">
        <v>48</v>
      </c>
      <c r="D45" s="6">
        <v>0</v>
      </c>
      <c r="E45" s="109"/>
      <c r="F45" s="102">
        <f>D45*E45</f>
        <v>0</v>
      </c>
    </row>
    <row r="46" spans="1:10" x14ac:dyDescent="0.2">
      <c r="A46" s="139"/>
      <c r="B46" s="40"/>
      <c r="C46" s="8"/>
      <c r="D46" s="6"/>
      <c r="E46" s="109"/>
      <c r="F46" s="102"/>
    </row>
    <row r="47" spans="1:10" ht="38.25" x14ac:dyDescent="0.2">
      <c r="A47" s="139" t="s">
        <v>112</v>
      </c>
      <c r="B47" s="38" t="s">
        <v>150</v>
      </c>
      <c r="C47" s="8"/>
      <c r="D47" s="152">
        <v>1010</v>
      </c>
      <c r="E47" s="109"/>
      <c r="F47" s="102"/>
    </row>
    <row r="48" spans="1:10" x14ac:dyDescent="0.2">
      <c r="A48" s="139"/>
      <c r="B48" s="173" t="s">
        <v>93</v>
      </c>
      <c r="C48" s="8" t="s">
        <v>23</v>
      </c>
      <c r="D48" s="6">
        <f>D47*0.8</f>
        <v>808</v>
      </c>
      <c r="E48" s="109"/>
      <c r="F48" s="102">
        <f>D48*E48</f>
        <v>0</v>
      </c>
    </row>
    <row r="49" spans="1:16" x14ac:dyDescent="0.2">
      <c r="A49" s="139"/>
      <c r="B49" s="173" t="s">
        <v>175</v>
      </c>
      <c r="C49" s="8" t="s">
        <v>23</v>
      </c>
      <c r="D49" s="6">
        <f>D47*0.05</f>
        <v>50.5</v>
      </c>
      <c r="E49" s="109"/>
      <c r="F49" s="102">
        <f>D49*E49</f>
        <v>0</v>
      </c>
    </row>
    <row r="50" spans="1:16" x14ac:dyDescent="0.2">
      <c r="A50" s="139"/>
      <c r="B50" s="173" t="s">
        <v>176</v>
      </c>
      <c r="C50" s="8" t="s">
        <v>23</v>
      </c>
      <c r="D50" s="6">
        <f>D48*0.15</f>
        <v>121.19999999999999</v>
      </c>
      <c r="E50" s="109"/>
      <c r="F50" s="102">
        <f>D50*E50</f>
        <v>0</v>
      </c>
    </row>
    <row r="51" spans="1:16" x14ac:dyDescent="0.2">
      <c r="A51" s="139"/>
      <c r="B51" s="4"/>
      <c r="C51" s="8"/>
      <c r="D51" s="6"/>
      <c r="E51" s="109"/>
      <c r="F51" s="102"/>
    </row>
    <row r="52" spans="1:16" ht="38.25" x14ac:dyDescent="0.2">
      <c r="A52" s="139" t="s">
        <v>113</v>
      </c>
      <c r="B52" s="38" t="s">
        <v>100</v>
      </c>
      <c r="C52" s="8"/>
      <c r="D52" s="152">
        <v>0</v>
      </c>
      <c r="E52" s="109"/>
      <c r="F52" s="102"/>
    </row>
    <row r="53" spans="1:16" x14ac:dyDescent="0.2">
      <c r="A53" s="139"/>
      <c r="B53" s="173" t="s">
        <v>93</v>
      </c>
      <c r="C53" s="8" t="s">
        <v>23</v>
      </c>
      <c r="D53" s="6">
        <f>D52*0.8</f>
        <v>0</v>
      </c>
      <c r="E53" s="109"/>
      <c r="F53" s="102">
        <f>D53*E53</f>
        <v>0</v>
      </c>
    </row>
    <row r="54" spans="1:16" x14ac:dyDescent="0.2">
      <c r="A54" s="139"/>
      <c r="B54" s="173" t="s">
        <v>175</v>
      </c>
      <c r="C54" s="8" t="s">
        <v>23</v>
      </c>
      <c r="D54" s="6">
        <f>D52*0.05</f>
        <v>0</v>
      </c>
      <c r="E54" s="109"/>
      <c r="F54" s="102">
        <f>D54*E54</f>
        <v>0</v>
      </c>
    </row>
    <row r="55" spans="1:16" x14ac:dyDescent="0.2">
      <c r="A55" s="139"/>
      <c r="B55" s="173" t="s">
        <v>176</v>
      </c>
      <c r="C55" s="8" t="s">
        <v>23</v>
      </c>
      <c r="D55" s="6">
        <f>D53*0.15</f>
        <v>0</v>
      </c>
      <c r="E55" s="109"/>
      <c r="F55" s="102">
        <f>D55*E55</f>
        <v>0</v>
      </c>
    </row>
    <row r="56" spans="1:16" x14ac:dyDescent="0.2">
      <c r="A56" s="139"/>
      <c r="B56" s="4"/>
      <c r="C56" s="8"/>
      <c r="D56" s="6"/>
      <c r="E56" s="109"/>
      <c r="F56" s="102"/>
    </row>
    <row r="57" spans="1:16" s="73" customFormat="1" ht="38.25" x14ac:dyDescent="0.2">
      <c r="A57" s="139" t="s">
        <v>114</v>
      </c>
      <c r="B57" s="37" t="s">
        <v>66</v>
      </c>
      <c r="C57" s="8" t="s">
        <v>23</v>
      </c>
      <c r="D57" s="152">
        <v>110</v>
      </c>
      <c r="E57" s="109"/>
      <c r="F57" s="102"/>
      <c r="H57" s="70"/>
      <c r="I57" s="70"/>
      <c r="J57" s="70"/>
      <c r="K57" s="70"/>
      <c r="L57" s="70"/>
      <c r="M57" s="70"/>
      <c r="N57" s="70"/>
      <c r="O57" s="70"/>
      <c r="P57" s="70"/>
    </row>
    <row r="58" spans="1:16" s="73" customFormat="1" x14ac:dyDescent="0.2">
      <c r="A58" s="139"/>
      <c r="B58" s="173" t="s">
        <v>93</v>
      </c>
      <c r="C58" s="8" t="s">
        <v>23</v>
      </c>
      <c r="D58" s="6">
        <f>D57*0.8</f>
        <v>88</v>
      </c>
      <c r="E58" s="109"/>
      <c r="F58" s="102">
        <f>D58*E58</f>
        <v>0</v>
      </c>
      <c r="H58" s="70"/>
      <c r="I58" s="70"/>
      <c r="J58" s="70"/>
      <c r="K58" s="70"/>
      <c r="L58" s="70"/>
      <c r="M58" s="70"/>
      <c r="N58" s="70"/>
      <c r="O58" s="70"/>
      <c r="P58" s="70"/>
    </row>
    <row r="59" spans="1:16" x14ac:dyDescent="0.2">
      <c r="A59" s="139"/>
      <c r="B59" s="173" t="s">
        <v>175</v>
      </c>
      <c r="C59" s="8" t="s">
        <v>23</v>
      </c>
      <c r="D59" s="6">
        <f>D57*0.05</f>
        <v>5.5</v>
      </c>
      <c r="E59" s="109"/>
      <c r="F59" s="102">
        <f>D59*E59</f>
        <v>0</v>
      </c>
    </row>
    <row r="60" spans="1:16" x14ac:dyDescent="0.2">
      <c r="A60" s="139"/>
      <c r="B60" s="173" t="s">
        <v>176</v>
      </c>
      <c r="C60" s="8" t="s">
        <v>23</v>
      </c>
      <c r="D60" s="6">
        <f>D58*0.15</f>
        <v>13.2</v>
      </c>
      <c r="E60" s="109"/>
      <c r="F60" s="102">
        <f>D60*E60</f>
        <v>0</v>
      </c>
    </row>
    <row r="61" spans="1:16" x14ac:dyDescent="0.2">
      <c r="A61" s="139"/>
      <c r="B61" s="4"/>
      <c r="C61" s="8"/>
      <c r="D61" s="6"/>
      <c r="E61" s="109"/>
      <c r="F61" s="102"/>
    </row>
    <row r="62" spans="1:16" s="73" customFormat="1" ht="25.5" x14ac:dyDescent="0.2">
      <c r="A62" s="139" t="s">
        <v>115</v>
      </c>
      <c r="B62" s="37" t="s">
        <v>25</v>
      </c>
      <c r="C62" s="8" t="s">
        <v>26</v>
      </c>
      <c r="D62" s="6">
        <v>1160</v>
      </c>
      <c r="E62" s="109"/>
      <c r="F62" s="102">
        <f>D62*E62</f>
        <v>0</v>
      </c>
      <c r="H62" s="70"/>
      <c r="I62" s="70"/>
      <c r="J62" s="70"/>
      <c r="K62" s="70"/>
      <c r="L62" s="70"/>
      <c r="M62" s="70"/>
      <c r="N62" s="70"/>
      <c r="O62" s="70"/>
      <c r="P62" s="70"/>
    </row>
    <row r="63" spans="1:16" s="73" customFormat="1" x14ac:dyDescent="0.2">
      <c r="A63" s="139"/>
      <c r="B63" s="41"/>
      <c r="C63" s="98"/>
      <c r="D63" s="6"/>
      <c r="E63" s="110"/>
      <c r="F63" s="110"/>
      <c r="H63" s="70"/>
      <c r="I63" s="70"/>
      <c r="J63" s="70"/>
      <c r="K63" s="70"/>
      <c r="L63" s="70"/>
      <c r="M63" s="70"/>
      <c r="N63" s="70"/>
      <c r="O63" s="70"/>
      <c r="P63" s="70"/>
    </row>
    <row r="64" spans="1:16" s="43" customFormat="1" ht="38.25" x14ac:dyDescent="0.2">
      <c r="A64" s="139" t="s">
        <v>116</v>
      </c>
      <c r="B64" s="41" t="s">
        <v>83</v>
      </c>
      <c r="C64" s="98" t="s">
        <v>23</v>
      </c>
      <c r="D64" s="6">
        <v>116</v>
      </c>
      <c r="E64" s="110"/>
      <c r="F64" s="102">
        <f>D64*E64</f>
        <v>0</v>
      </c>
      <c r="G64" s="42"/>
    </row>
    <row r="65" spans="1:10" s="43" customFormat="1" x14ac:dyDescent="0.2">
      <c r="A65" s="139"/>
      <c r="B65" s="37"/>
      <c r="C65" s="8"/>
      <c r="D65" s="6"/>
      <c r="E65" s="109"/>
      <c r="F65" s="102"/>
      <c r="G65" s="73"/>
    </row>
    <row r="66" spans="1:10" ht="63.75" x14ac:dyDescent="0.2">
      <c r="A66" s="139" t="s">
        <v>117</v>
      </c>
      <c r="B66" s="37" t="s">
        <v>27</v>
      </c>
      <c r="C66" s="8" t="s">
        <v>23</v>
      </c>
      <c r="D66" s="6">
        <v>580</v>
      </c>
      <c r="E66" s="109"/>
      <c r="F66" s="102">
        <f>D66*E66</f>
        <v>0</v>
      </c>
    </row>
    <row r="67" spans="1:10" x14ac:dyDescent="0.2">
      <c r="A67" s="139"/>
      <c r="B67" s="37"/>
      <c r="C67" s="8"/>
      <c r="D67" s="6"/>
      <c r="E67" s="109"/>
      <c r="F67" s="102"/>
    </row>
    <row r="68" spans="1:10" ht="38.25" x14ac:dyDescent="0.2">
      <c r="A68" s="139" t="s">
        <v>118</v>
      </c>
      <c r="B68" s="37" t="s">
        <v>67</v>
      </c>
      <c r="C68" s="8"/>
      <c r="D68" s="152">
        <v>522</v>
      </c>
      <c r="E68" s="109"/>
      <c r="F68" s="102"/>
    </row>
    <row r="69" spans="1:10" x14ac:dyDescent="0.2">
      <c r="A69" s="139"/>
      <c r="B69" s="45" t="s">
        <v>177</v>
      </c>
      <c r="C69" s="8" t="s">
        <v>23</v>
      </c>
      <c r="D69" s="109">
        <f>0.2*D68</f>
        <v>104.4</v>
      </c>
      <c r="E69" s="109"/>
      <c r="F69" s="102">
        <f>D69*E69</f>
        <v>0</v>
      </c>
    </row>
    <row r="70" spans="1:10" x14ac:dyDescent="0.2">
      <c r="A70" s="139"/>
      <c r="B70" s="45" t="s">
        <v>178</v>
      </c>
      <c r="C70" s="8" t="s">
        <v>23</v>
      </c>
      <c r="D70" s="109">
        <f>0.8*D68</f>
        <v>417.6</v>
      </c>
      <c r="E70" s="109"/>
      <c r="F70" s="102">
        <f>D70*E70</f>
        <v>0</v>
      </c>
    </row>
    <row r="71" spans="1:10" x14ac:dyDescent="0.2">
      <c r="A71" s="139"/>
      <c r="B71" s="37"/>
      <c r="C71" s="15"/>
      <c r="D71" s="102"/>
      <c r="E71" s="109"/>
      <c r="F71" s="102"/>
    </row>
    <row r="72" spans="1:10" ht="38.25" x14ac:dyDescent="0.2">
      <c r="A72" s="139" t="s">
        <v>119</v>
      </c>
      <c r="B72" s="46" t="s">
        <v>70</v>
      </c>
      <c r="C72" s="48" t="s">
        <v>23</v>
      </c>
      <c r="D72" s="97">
        <v>1015</v>
      </c>
      <c r="E72" s="97"/>
      <c r="F72" s="102">
        <f>D72*E72</f>
        <v>0</v>
      </c>
    </row>
    <row r="73" spans="1:10" x14ac:dyDescent="0.2">
      <c r="A73" s="139"/>
      <c r="B73" s="37"/>
      <c r="C73" s="15"/>
      <c r="D73" s="102"/>
      <c r="E73" s="109"/>
      <c r="F73" s="102"/>
    </row>
    <row r="74" spans="1:10" ht="38.25" x14ac:dyDescent="0.2">
      <c r="A74" s="139" t="s">
        <v>120</v>
      </c>
      <c r="B74" s="46" t="s">
        <v>28</v>
      </c>
      <c r="C74" s="48" t="s">
        <v>29</v>
      </c>
      <c r="D74" s="97">
        <v>0</v>
      </c>
      <c r="E74" s="97"/>
      <c r="F74" s="102">
        <f>D74*E74</f>
        <v>0</v>
      </c>
    </row>
    <row r="75" spans="1:10" x14ac:dyDescent="0.2">
      <c r="A75" s="139"/>
      <c r="B75" s="4" t="s">
        <v>160</v>
      </c>
      <c r="C75" s="48"/>
      <c r="D75" s="97"/>
      <c r="E75" s="97"/>
      <c r="F75" s="102"/>
      <c r="H75" s="73"/>
    </row>
    <row r="76" spans="1:10" ht="25.5" x14ac:dyDescent="0.2">
      <c r="A76" s="139" t="s">
        <v>121</v>
      </c>
      <c r="B76" s="103" t="s">
        <v>101</v>
      </c>
      <c r="C76" s="48" t="s">
        <v>19</v>
      </c>
      <c r="D76" s="93">
        <f>D43</f>
        <v>0</v>
      </c>
      <c r="E76" s="97"/>
      <c r="F76" s="102">
        <f>D76*E76</f>
        <v>0</v>
      </c>
      <c r="H76" s="73"/>
    </row>
    <row r="77" spans="1:10" x14ac:dyDescent="0.2">
      <c r="A77" s="139"/>
      <c r="B77" s="37"/>
      <c r="C77" s="15"/>
      <c r="D77" s="36"/>
      <c r="E77" s="109"/>
      <c r="F77" s="102"/>
    </row>
    <row r="78" spans="1:10" ht="25.5" x14ac:dyDescent="0.2">
      <c r="A78" s="139" t="s">
        <v>122</v>
      </c>
      <c r="B78" s="103" t="s">
        <v>71</v>
      </c>
      <c r="C78" s="48" t="s">
        <v>19</v>
      </c>
      <c r="D78" s="93">
        <f>D76</f>
        <v>0</v>
      </c>
      <c r="E78" s="97"/>
      <c r="F78" s="102">
        <f>D78*E78</f>
        <v>0</v>
      </c>
    </row>
    <row r="79" spans="1:10" s="73" customFormat="1" x14ac:dyDescent="0.2">
      <c r="A79" s="139"/>
      <c r="B79" s="37"/>
      <c r="C79" s="8"/>
      <c r="D79" s="6"/>
      <c r="E79" s="6"/>
      <c r="F79" s="6"/>
      <c r="H79" s="70"/>
      <c r="I79" s="70"/>
      <c r="J79" s="70"/>
    </row>
    <row r="80" spans="1:10" s="73" customFormat="1" x14ac:dyDescent="0.2">
      <c r="A80" s="139"/>
      <c r="B80" s="34" t="s">
        <v>30</v>
      </c>
      <c r="C80" s="8"/>
      <c r="D80" s="6"/>
      <c r="E80" s="6"/>
      <c r="F80" s="108">
        <f>SUM(F41:F79)</f>
        <v>0</v>
      </c>
      <c r="H80" s="70"/>
      <c r="I80" s="70"/>
      <c r="J80" s="70"/>
    </row>
    <row r="81" spans="1:16" s="73" customFormat="1" x14ac:dyDescent="0.2">
      <c r="A81" s="139"/>
      <c r="B81" s="34"/>
      <c r="C81" s="8"/>
      <c r="D81" s="6"/>
      <c r="E81" s="6"/>
      <c r="F81" s="108"/>
      <c r="H81" s="70"/>
      <c r="I81" s="70"/>
      <c r="J81" s="70"/>
    </row>
    <row r="82" spans="1:16" s="73" customFormat="1" x14ac:dyDescent="0.2">
      <c r="A82" s="141" t="s">
        <v>12</v>
      </c>
      <c r="B82" s="148" t="s">
        <v>156</v>
      </c>
      <c r="C82" s="128"/>
      <c r="D82" s="127"/>
      <c r="E82" s="168"/>
      <c r="F82" s="129"/>
      <c r="H82" s="70"/>
      <c r="I82" s="70"/>
      <c r="J82" s="70"/>
    </row>
    <row r="83" spans="1:16" s="73" customFormat="1" ht="25.5" x14ac:dyDescent="0.2">
      <c r="A83" s="138"/>
      <c r="B83" s="34" t="s">
        <v>162</v>
      </c>
      <c r="C83" s="7"/>
      <c r="D83" s="44"/>
      <c r="E83" s="6"/>
      <c r="F83" s="108"/>
      <c r="H83" s="70"/>
      <c r="I83" s="70"/>
      <c r="J83" s="70"/>
    </row>
    <row r="84" spans="1:16" s="73" customFormat="1" x14ac:dyDescent="0.2">
      <c r="A84" s="138"/>
      <c r="B84" s="46"/>
      <c r="C84" s="47"/>
      <c r="D84" s="97"/>
      <c r="E84" s="6"/>
      <c r="F84" s="115"/>
      <c r="H84" s="70"/>
      <c r="I84" s="70"/>
      <c r="J84" s="70"/>
    </row>
    <row r="85" spans="1:16" s="73" customFormat="1" x14ac:dyDescent="0.2">
      <c r="A85" s="138"/>
      <c r="B85" s="82" t="s">
        <v>157</v>
      </c>
      <c r="C85" s="14"/>
      <c r="D85" s="102"/>
      <c r="E85" s="109"/>
      <c r="F85" s="108">
        <v>0</v>
      </c>
      <c r="H85" s="70"/>
      <c r="I85" s="70"/>
      <c r="J85" s="70"/>
    </row>
    <row r="86" spans="1:16" s="43" customFormat="1" x14ac:dyDescent="0.2">
      <c r="A86" s="139"/>
      <c r="B86" s="37"/>
      <c r="C86" s="8"/>
      <c r="D86" s="6"/>
      <c r="E86" s="6"/>
      <c r="F86" s="6"/>
      <c r="G86" s="52"/>
      <c r="H86" s="52"/>
      <c r="I86" s="53"/>
      <c r="J86" s="54"/>
      <c r="K86" s="55"/>
      <c r="L86" s="55"/>
      <c r="M86" s="55"/>
      <c r="N86" s="55"/>
      <c r="O86" s="55"/>
      <c r="P86" s="55"/>
    </row>
    <row r="87" spans="1:16" s="43" customFormat="1" x14ac:dyDescent="0.2">
      <c r="A87" s="141" t="s">
        <v>13</v>
      </c>
      <c r="B87" s="122" t="s">
        <v>31</v>
      </c>
      <c r="C87" s="126"/>
      <c r="D87" s="127"/>
      <c r="E87" s="170"/>
      <c r="F87" s="125"/>
      <c r="G87" s="57"/>
      <c r="H87" s="57"/>
      <c r="I87" s="58"/>
      <c r="J87" s="54"/>
    </row>
    <row r="88" spans="1:16" s="43" customFormat="1" x14ac:dyDescent="0.2">
      <c r="A88" s="139"/>
      <c r="B88" s="37"/>
      <c r="C88" s="15"/>
      <c r="D88" s="102"/>
      <c r="E88" s="109"/>
      <c r="F88" s="102"/>
      <c r="G88" s="57"/>
      <c r="H88" s="57"/>
      <c r="I88" s="58"/>
      <c r="J88" s="54"/>
    </row>
    <row r="89" spans="1:16" s="43" customFormat="1" ht="25.5" x14ac:dyDescent="0.2">
      <c r="A89" s="32" t="s">
        <v>123</v>
      </c>
      <c r="B89" s="38" t="s">
        <v>163</v>
      </c>
      <c r="C89" s="47" t="s">
        <v>48</v>
      </c>
      <c r="D89" s="6">
        <v>1159.4000000000001</v>
      </c>
      <c r="E89" s="6"/>
      <c r="F89" s="6">
        <f t="shared" ref="F89" si="6">+D89*E89</f>
        <v>0</v>
      </c>
      <c r="G89" s="57"/>
      <c r="H89" s="52"/>
      <c r="I89" s="53"/>
      <c r="J89" s="54"/>
      <c r="K89" s="55"/>
      <c r="L89" s="55"/>
      <c r="M89" s="55"/>
      <c r="N89" s="55"/>
      <c r="O89" s="55"/>
      <c r="P89" s="55"/>
    </row>
    <row r="90" spans="1:16" s="43" customFormat="1" x14ac:dyDescent="0.2">
      <c r="A90" s="139"/>
      <c r="B90" s="37"/>
      <c r="C90" s="18"/>
      <c r="D90" s="106"/>
      <c r="E90" s="6"/>
      <c r="F90" s="44"/>
      <c r="G90" s="73"/>
      <c r="H90" s="52"/>
      <c r="I90" s="53"/>
      <c r="J90" s="54"/>
      <c r="K90" s="55"/>
      <c r="L90" s="55"/>
      <c r="M90" s="55"/>
      <c r="N90" s="55"/>
      <c r="O90" s="55"/>
      <c r="P90" s="55"/>
    </row>
    <row r="91" spans="1:16" s="43" customFormat="1" ht="76.5" x14ac:dyDescent="0.2">
      <c r="A91" s="32" t="s">
        <v>124</v>
      </c>
      <c r="B91" s="68" t="s">
        <v>158</v>
      </c>
      <c r="C91" s="3" t="s">
        <v>29</v>
      </c>
      <c r="D91" s="1">
        <v>8</v>
      </c>
      <c r="E91" s="106"/>
      <c r="F91" s="6">
        <f t="shared" ref="F91" si="7">+D91*E91</f>
        <v>0</v>
      </c>
      <c r="G91" s="52"/>
      <c r="H91" s="52"/>
      <c r="I91" s="53"/>
      <c r="J91" s="54"/>
      <c r="K91" s="55"/>
      <c r="L91" s="55"/>
      <c r="M91" s="55"/>
      <c r="N91" s="55"/>
      <c r="O91" s="55"/>
      <c r="P91" s="55"/>
    </row>
    <row r="92" spans="1:16" s="43" customFormat="1" x14ac:dyDescent="0.2">
      <c r="A92" s="32"/>
      <c r="B92" s="68"/>
      <c r="C92" s="3"/>
      <c r="D92" s="1"/>
      <c r="E92" s="106"/>
      <c r="F92" s="6"/>
      <c r="G92" s="52"/>
      <c r="H92" s="52"/>
      <c r="I92" s="53"/>
      <c r="J92" s="54"/>
      <c r="K92" s="55"/>
      <c r="L92" s="55"/>
      <c r="M92" s="55"/>
      <c r="N92" s="55"/>
      <c r="O92" s="55"/>
      <c r="P92" s="55"/>
    </row>
    <row r="93" spans="1:16" ht="38.25" x14ac:dyDescent="0.2">
      <c r="A93" s="32" t="s">
        <v>125</v>
      </c>
      <c r="B93" s="90" t="s">
        <v>166</v>
      </c>
      <c r="C93" s="35" t="s">
        <v>34</v>
      </c>
      <c r="D93" s="36">
        <v>7</v>
      </c>
      <c r="E93" s="6"/>
      <c r="F93" s="6">
        <f t="shared" ref="F93" si="8">+D93*E93</f>
        <v>0</v>
      </c>
    </row>
    <row r="94" spans="1:16" x14ac:dyDescent="0.2">
      <c r="A94" s="32"/>
      <c r="B94" s="90"/>
      <c r="C94" s="35"/>
      <c r="D94" s="36"/>
      <c r="E94" s="6"/>
      <c r="F94" s="6"/>
    </row>
    <row r="95" spans="1:16" ht="38.25" x14ac:dyDescent="0.2">
      <c r="A95" s="32" t="s">
        <v>126</v>
      </c>
      <c r="B95" s="90" t="s">
        <v>167</v>
      </c>
      <c r="C95" s="35" t="s">
        <v>34</v>
      </c>
      <c r="D95" s="36">
        <v>2</v>
      </c>
      <c r="E95" s="6"/>
      <c r="F95" s="6">
        <f t="shared" ref="F95" si="9">+D95*E95</f>
        <v>0</v>
      </c>
    </row>
    <row r="96" spans="1:16" s="27" customFormat="1" x14ac:dyDescent="0.2">
      <c r="A96" s="32"/>
      <c r="B96" s="37"/>
      <c r="C96" s="94"/>
      <c r="D96" s="95"/>
      <c r="E96" s="120"/>
      <c r="F96" s="120"/>
    </row>
    <row r="97" spans="1:8" ht="51" x14ac:dyDescent="0.2">
      <c r="A97" s="32" t="s">
        <v>127</v>
      </c>
      <c r="B97" s="37" t="s">
        <v>165</v>
      </c>
      <c r="C97" s="5" t="s">
        <v>29</v>
      </c>
      <c r="D97" s="113">
        <v>1</v>
      </c>
      <c r="E97" s="6"/>
      <c r="F97" s="6">
        <f t="shared" ref="F97" si="10">+D97*E97</f>
        <v>0</v>
      </c>
    </row>
    <row r="98" spans="1:8" x14ac:dyDescent="0.2">
      <c r="A98" s="32"/>
      <c r="B98" s="37"/>
      <c r="C98" s="5"/>
      <c r="D98" s="113"/>
      <c r="E98" s="6"/>
      <c r="F98" s="6"/>
    </row>
    <row r="99" spans="1:8" ht="51" x14ac:dyDescent="0.2">
      <c r="A99" s="32" t="s">
        <v>128</v>
      </c>
      <c r="B99" s="37" t="s">
        <v>164</v>
      </c>
      <c r="C99" s="5" t="s">
        <v>29</v>
      </c>
      <c r="D99" s="113">
        <v>0</v>
      </c>
      <c r="E99" s="6"/>
      <c r="F99" s="6">
        <f t="shared" ref="F99" si="11">+D99*E99</f>
        <v>0</v>
      </c>
    </row>
    <row r="100" spans="1:8" x14ac:dyDescent="0.2">
      <c r="A100" s="139"/>
      <c r="B100" s="37"/>
      <c r="C100" s="15"/>
      <c r="D100" s="102"/>
      <c r="E100" s="109"/>
      <c r="F100" s="102"/>
    </row>
    <row r="101" spans="1:8" ht="89.25" x14ac:dyDescent="0.2">
      <c r="A101" s="139" t="s">
        <v>129</v>
      </c>
      <c r="B101" s="37" t="s">
        <v>72</v>
      </c>
      <c r="C101" s="8" t="s">
        <v>29</v>
      </c>
      <c r="D101" s="102">
        <v>8</v>
      </c>
      <c r="E101" s="6"/>
      <c r="F101" s="44">
        <f>D101*E101</f>
        <v>0</v>
      </c>
    </row>
    <row r="102" spans="1:8" x14ac:dyDescent="0.2">
      <c r="A102" s="139"/>
      <c r="B102" s="37"/>
      <c r="C102" s="15"/>
      <c r="D102" s="36"/>
      <c r="E102" s="6"/>
      <c r="F102" s="102"/>
    </row>
    <row r="103" spans="1:8" ht="76.5" x14ac:dyDescent="0.2">
      <c r="A103" s="139" t="s">
        <v>130</v>
      </c>
      <c r="B103" s="37" t="s">
        <v>82</v>
      </c>
      <c r="C103" s="8" t="s">
        <v>29</v>
      </c>
      <c r="D103" s="36">
        <v>0</v>
      </c>
      <c r="E103" s="6"/>
      <c r="F103" s="44">
        <f>D103*E103</f>
        <v>0</v>
      </c>
      <c r="G103" s="88"/>
      <c r="H103" s="73"/>
    </row>
    <row r="104" spans="1:8" x14ac:dyDescent="0.2">
      <c r="A104" s="139"/>
      <c r="B104" s="37"/>
      <c r="C104" s="8"/>
      <c r="D104" s="36"/>
      <c r="E104" s="6"/>
      <c r="F104" s="44"/>
      <c r="G104" s="88"/>
    </row>
    <row r="105" spans="1:8" x14ac:dyDescent="0.2">
      <c r="A105" s="139" t="s">
        <v>131</v>
      </c>
      <c r="B105" s="37" t="s">
        <v>84</v>
      </c>
      <c r="C105" s="8" t="s">
        <v>29</v>
      </c>
      <c r="D105" s="36">
        <v>0</v>
      </c>
      <c r="E105" s="6"/>
      <c r="F105" s="44">
        <f>D105*E105</f>
        <v>0</v>
      </c>
      <c r="G105" s="88"/>
    </row>
    <row r="106" spans="1:8" x14ac:dyDescent="0.2">
      <c r="A106" s="139"/>
      <c r="B106" s="37"/>
      <c r="C106" s="15"/>
      <c r="D106" s="102"/>
      <c r="E106" s="109"/>
      <c r="F106" s="102"/>
    </row>
    <row r="107" spans="1:8" x14ac:dyDescent="0.2">
      <c r="A107" s="139" t="s">
        <v>132</v>
      </c>
      <c r="B107" s="37" t="s">
        <v>35</v>
      </c>
      <c r="C107" s="15" t="s">
        <v>48</v>
      </c>
      <c r="D107" s="6">
        <f>$D$21</f>
        <v>1159.4000000000001</v>
      </c>
      <c r="E107" s="109"/>
      <c r="F107" s="102">
        <f>D107*E107</f>
        <v>0</v>
      </c>
    </row>
    <row r="108" spans="1:8" x14ac:dyDescent="0.2">
      <c r="A108" s="139"/>
      <c r="B108" s="37"/>
      <c r="C108" s="15"/>
      <c r="D108" s="102"/>
      <c r="E108" s="109"/>
      <c r="F108" s="102"/>
    </row>
    <row r="109" spans="1:8" x14ac:dyDescent="0.2">
      <c r="A109" s="138"/>
      <c r="B109" s="13" t="s">
        <v>37</v>
      </c>
      <c r="C109" s="14"/>
      <c r="D109" s="102"/>
      <c r="E109" s="109"/>
      <c r="F109" s="108">
        <f>SUM(F88:F108)</f>
        <v>0</v>
      </c>
    </row>
    <row r="110" spans="1:8" x14ac:dyDescent="0.2">
      <c r="A110" s="138"/>
      <c r="B110" s="13"/>
      <c r="C110" s="14"/>
      <c r="D110" s="102"/>
      <c r="E110" s="109"/>
      <c r="F110" s="108"/>
    </row>
    <row r="111" spans="1:8" x14ac:dyDescent="0.2">
      <c r="A111" s="141" t="s">
        <v>14</v>
      </c>
      <c r="B111" s="122" t="s">
        <v>38</v>
      </c>
      <c r="C111" s="126"/>
      <c r="D111" s="127"/>
      <c r="E111" s="170"/>
      <c r="F111" s="125"/>
    </row>
    <row r="112" spans="1:8" x14ac:dyDescent="0.2">
      <c r="A112" s="139"/>
      <c r="B112" s="37"/>
      <c r="C112" s="15"/>
      <c r="D112" s="102"/>
      <c r="E112" s="109"/>
      <c r="F112" s="102"/>
    </row>
    <row r="113" spans="1:36" ht="25.5" x14ac:dyDescent="0.2">
      <c r="A113" s="139" t="s">
        <v>133</v>
      </c>
      <c r="B113" s="37" t="s">
        <v>149</v>
      </c>
      <c r="C113" s="15" t="s">
        <v>29</v>
      </c>
      <c r="D113" s="102">
        <v>3</v>
      </c>
      <c r="E113" s="109"/>
      <c r="F113" s="44">
        <f>D113*E113</f>
        <v>0</v>
      </c>
    </row>
    <row r="114" spans="1:36" x14ac:dyDescent="0.2">
      <c r="A114" s="139"/>
      <c r="B114" s="37"/>
      <c r="C114" s="15"/>
      <c r="D114" s="102"/>
      <c r="E114" s="109"/>
      <c r="F114" s="102"/>
    </row>
    <row r="115" spans="1:36" s="73" customFormat="1" x14ac:dyDescent="0.2">
      <c r="A115" s="139" t="s">
        <v>134</v>
      </c>
      <c r="B115" s="37" t="s">
        <v>39</v>
      </c>
      <c r="C115" s="15" t="s">
        <v>29</v>
      </c>
      <c r="D115" s="102">
        <v>1</v>
      </c>
      <c r="E115" s="109"/>
      <c r="F115" s="44">
        <f>D115*E115</f>
        <v>0</v>
      </c>
      <c r="H115" s="70"/>
      <c r="I115" s="70"/>
      <c r="J115" s="70"/>
      <c r="K115" s="70"/>
      <c r="L115" s="70"/>
      <c r="M115" s="70"/>
      <c r="N115" s="70"/>
      <c r="O115" s="70"/>
      <c r="P115" s="70"/>
      <c r="Q115" s="70"/>
      <c r="R115" s="70"/>
      <c r="S115" s="70"/>
      <c r="T115" s="70"/>
      <c r="U115" s="70"/>
      <c r="V115" s="70"/>
      <c r="W115" s="70"/>
      <c r="X115" s="70"/>
      <c r="Y115" s="70"/>
      <c r="Z115" s="70"/>
      <c r="AA115" s="70"/>
      <c r="AB115" s="70"/>
      <c r="AC115" s="70"/>
      <c r="AD115" s="70"/>
      <c r="AE115" s="70"/>
      <c r="AF115" s="70"/>
      <c r="AG115" s="70"/>
      <c r="AH115" s="70"/>
      <c r="AI115" s="70"/>
      <c r="AJ115" s="70"/>
    </row>
    <row r="116" spans="1:36" s="73" customFormat="1" x14ac:dyDescent="0.2">
      <c r="A116" s="139"/>
      <c r="B116" s="37"/>
      <c r="C116" s="15"/>
      <c r="D116" s="102"/>
      <c r="E116" s="109"/>
      <c r="F116" s="102"/>
      <c r="H116" s="70"/>
      <c r="I116" s="70"/>
      <c r="J116" s="70"/>
      <c r="K116" s="70"/>
      <c r="L116" s="70"/>
      <c r="M116" s="70"/>
      <c r="N116" s="70"/>
      <c r="O116" s="70"/>
      <c r="P116" s="70"/>
      <c r="Q116" s="70"/>
      <c r="R116" s="70"/>
      <c r="S116" s="70"/>
      <c r="T116" s="70"/>
      <c r="U116" s="70"/>
      <c r="V116" s="70"/>
      <c r="W116" s="70"/>
      <c r="X116" s="70"/>
      <c r="Y116" s="70"/>
      <c r="Z116" s="70"/>
      <c r="AA116" s="70"/>
      <c r="AB116" s="70"/>
      <c r="AC116" s="70"/>
      <c r="AD116" s="70"/>
      <c r="AE116" s="70"/>
      <c r="AF116" s="70"/>
      <c r="AG116" s="70"/>
      <c r="AH116" s="70"/>
      <c r="AI116" s="70"/>
      <c r="AJ116" s="70"/>
    </row>
    <row r="117" spans="1:36" s="73" customFormat="1" x14ac:dyDescent="0.2">
      <c r="A117" s="139" t="s">
        <v>135</v>
      </c>
      <c r="B117" s="37" t="s">
        <v>40</v>
      </c>
      <c r="C117" s="15" t="s">
        <v>29</v>
      </c>
      <c r="D117" s="102">
        <v>0</v>
      </c>
      <c r="E117" s="109"/>
      <c r="F117" s="44">
        <f>D117*E117</f>
        <v>0</v>
      </c>
      <c r="H117" s="70"/>
      <c r="I117" s="70"/>
      <c r="J117" s="70"/>
      <c r="K117" s="70"/>
      <c r="L117" s="70"/>
      <c r="M117" s="70"/>
      <c r="N117" s="70"/>
      <c r="O117" s="70"/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0"/>
      <c r="AD117" s="70"/>
      <c r="AE117" s="70"/>
      <c r="AF117" s="70"/>
      <c r="AG117" s="70"/>
      <c r="AH117" s="70"/>
      <c r="AI117" s="70"/>
      <c r="AJ117" s="70"/>
    </row>
    <row r="118" spans="1:36" s="73" customFormat="1" x14ac:dyDescent="0.2">
      <c r="A118" s="139"/>
      <c r="B118" s="37"/>
      <c r="C118" s="15"/>
      <c r="D118" s="102"/>
      <c r="E118" s="109"/>
      <c r="F118" s="102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</row>
    <row r="119" spans="1:36" s="73" customFormat="1" ht="25.5" x14ac:dyDescent="0.2">
      <c r="A119" s="139" t="s">
        <v>136</v>
      </c>
      <c r="B119" s="37" t="s">
        <v>41</v>
      </c>
      <c r="C119" s="15" t="s">
        <v>22</v>
      </c>
      <c r="D119" s="102">
        <v>0</v>
      </c>
      <c r="E119" s="109"/>
      <c r="F119" s="44">
        <f>D119*E119</f>
        <v>0</v>
      </c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  <c r="AF119" s="70"/>
      <c r="AG119" s="70"/>
      <c r="AH119" s="70"/>
      <c r="AI119" s="70"/>
      <c r="AJ119" s="70"/>
    </row>
    <row r="120" spans="1:36" s="73" customFormat="1" x14ac:dyDescent="0.2">
      <c r="A120" s="139"/>
      <c r="B120" s="37"/>
      <c r="C120" s="15"/>
      <c r="D120" s="102"/>
      <c r="E120" s="109"/>
      <c r="F120" s="102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70"/>
      <c r="AD120" s="70"/>
      <c r="AE120" s="70"/>
      <c r="AF120" s="70"/>
      <c r="AG120" s="70"/>
      <c r="AH120" s="70"/>
      <c r="AI120" s="70"/>
      <c r="AJ120" s="70"/>
    </row>
    <row r="121" spans="1:36" s="73" customFormat="1" ht="25.5" x14ac:dyDescent="0.2">
      <c r="A121" s="139" t="s">
        <v>137</v>
      </c>
      <c r="B121" s="37" t="s">
        <v>42</v>
      </c>
      <c r="C121" s="15" t="s">
        <v>22</v>
      </c>
      <c r="D121" s="102">
        <v>0</v>
      </c>
      <c r="E121" s="109"/>
      <c r="F121" s="44">
        <f>D121*E121</f>
        <v>0</v>
      </c>
      <c r="H121" s="70"/>
      <c r="I121" s="70"/>
      <c r="J121" s="70"/>
      <c r="K121" s="70"/>
      <c r="L121" s="70"/>
      <c r="M121" s="70"/>
      <c r="N121" s="70"/>
      <c r="O121" s="70"/>
      <c r="P121" s="70"/>
      <c r="Q121" s="70"/>
      <c r="R121" s="70"/>
      <c r="S121" s="70"/>
      <c r="T121" s="70"/>
      <c r="U121" s="70"/>
      <c r="V121" s="70"/>
      <c r="W121" s="70"/>
      <c r="X121" s="70"/>
      <c r="Y121" s="70"/>
      <c r="Z121" s="70"/>
      <c r="AA121" s="70"/>
      <c r="AB121" s="70"/>
      <c r="AC121" s="70"/>
      <c r="AD121" s="70"/>
      <c r="AE121" s="70"/>
      <c r="AF121" s="70"/>
      <c r="AG121" s="70"/>
      <c r="AH121" s="70"/>
      <c r="AI121" s="70"/>
      <c r="AJ121" s="70"/>
    </row>
    <row r="122" spans="1:36" s="73" customFormat="1" x14ac:dyDescent="0.2">
      <c r="A122" s="139"/>
      <c r="B122" s="13"/>
      <c r="C122" s="14"/>
      <c r="D122" s="102"/>
      <c r="E122" s="109"/>
      <c r="F122" s="108"/>
      <c r="H122" s="70"/>
      <c r="I122" s="70"/>
      <c r="J122" s="70"/>
      <c r="K122" s="70"/>
      <c r="L122" s="70"/>
      <c r="M122" s="70"/>
      <c r="N122" s="70"/>
      <c r="O122" s="70"/>
      <c r="P122" s="70"/>
      <c r="Q122" s="70"/>
      <c r="R122" s="70"/>
      <c r="S122" s="70"/>
      <c r="T122" s="70"/>
      <c r="U122" s="70"/>
      <c r="V122" s="70"/>
      <c r="W122" s="70"/>
      <c r="X122" s="70"/>
      <c r="Y122" s="70"/>
      <c r="Z122" s="70"/>
      <c r="AA122" s="70"/>
      <c r="AB122" s="70"/>
      <c r="AC122" s="70"/>
      <c r="AD122" s="70"/>
      <c r="AE122" s="70"/>
      <c r="AF122" s="70"/>
      <c r="AG122" s="70"/>
      <c r="AH122" s="70"/>
      <c r="AI122" s="70"/>
      <c r="AJ122" s="70"/>
    </row>
    <row r="123" spans="1:36" s="73" customFormat="1" x14ac:dyDescent="0.2">
      <c r="A123" s="138"/>
      <c r="B123" s="13" t="s">
        <v>43</v>
      </c>
      <c r="C123" s="14"/>
      <c r="D123" s="102"/>
      <c r="E123" s="109"/>
      <c r="F123" s="108">
        <f>SUM(F112:F122)</f>
        <v>0</v>
      </c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</row>
    <row r="124" spans="1:36" s="73" customFormat="1" x14ac:dyDescent="0.2">
      <c r="A124" s="50"/>
      <c r="B124" s="56"/>
      <c r="C124" s="99"/>
      <c r="D124" s="110"/>
      <c r="E124" s="110"/>
      <c r="F124" s="117"/>
      <c r="H124" s="70"/>
      <c r="I124" s="70"/>
      <c r="J124" s="70"/>
      <c r="K124" s="70"/>
      <c r="L124" s="70"/>
      <c r="M124" s="70"/>
      <c r="N124" s="70"/>
      <c r="O124" s="70"/>
      <c r="P124" s="70"/>
      <c r="Q124" s="70"/>
      <c r="R124" s="70"/>
      <c r="S124" s="70"/>
      <c r="T124" s="70"/>
      <c r="U124" s="70"/>
      <c r="V124" s="70"/>
      <c r="W124" s="70"/>
      <c r="X124" s="70"/>
      <c r="Y124" s="70"/>
      <c r="Z124" s="70"/>
      <c r="AA124" s="70"/>
      <c r="AB124" s="70"/>
      <c r="AC124" s="70"/>
      <c r="AD124" s="70"/>
      <c r="AE124" s="70"/>
      <c r="AF124" s="70"/>
      <c r="AG124" s="70"/>
      <c r="AH124" s="70"/>
      <c r="AI124" s="70"/>
      <c r="AJ124" s="70"/>
    </row>
    <row r="125" spans="1:36" s="73" customFormat="1" x14ac:dyDescent="0.2">
      <c r="A125" s="141" t="s">
        <v>75</v>
      </c>
      <c r="B125" s="134" t="s">
        <v>45</v>
      </c>
      <c r="C125" s="135"/>
      <c r="D125" s="125"/>
      <c r="E125" s="170"/>
      <c r="F125" s="136"/>
      <c r="H125" s="70"/>
      <c r="I125" s="70"/>
      <c r="J125" s="70"/>
      <c r="K125" s="70"/>
      <c r="L125" s="70"/>
      <c r="M125" s="70"/>
      <c r="N125" s="70"/>
      <c r="O125" s="70"/>
      <c r="P125" s="70"/>
      <c r="Q125" s="70"/>
      <c r="R125" s="70"/>
      <c r="S125" s="70"/>
      <c r="T125" s="70"/>
      <c r="U125" s="70"/>
      <c r="V125" s="70"/>
      <c r="W125" s="70"/>
      <c r="X125" s="70"/>
      <c r="Y125" s="70"/>
      <c r="Z125" s="70"/>
      <c r="AA125" s="70"/>
      <c r="AB125" s="70"/>
      <c r="AC125" s="70"/>
      <c r="AD125" s="70"/>
      <c r="AE125" s="70"/>
      <c r="AF125" s="70"/>
      <c r="AG125" s="70"/>
      <c r="AH125" s="70"/>
      <c r="AI125" s="70"/>
      <c r="AJ125" s="70"/>
    </row>
    <row r="126" spans="1:36" s="73" customFormat="1" x14ac:dyDescent="0.2">
      <c r="A126" s="139"/>
      <c r="B126" s="37"/>
      <c r="C126" s="14"/>
      <c r="D126" s="102"/>
      <c r="E126" s="109"/>
      <c r="F126" s="106"/>
      <c r="H126" s="70"/>
      <c r="I126" s="70"/>
      <c r="J126" s="70"/>
      <c r="K126" s="70"/>
      <c r="L126" s="70"/>
      <c r="M126" s="70"/>
      <c r="N126" s="70"/>
      <c r="O126" s="70"/>
      <c r="P126" s="70"/>
      <c r="Q126" s="70"/>
      <c r="R126" s="70"/>
      <c r="S126" s="70"/>
      <c r="T126" s="70"/>
      <c r="U126" s="70"/>
      <c r="V126" s="70"/>
      <c r="W126" s="70"/>
      <c r="X126" s="70"/>
      <c r="Y126" s="70"/>
      <c r="Z126" s="70"/>
      <c r="AA126" s="70"/>
      <c r="AB126" s="70"/>
      <c r="AC126" s="70"/>
      <c r="AD126" s="70"/>
      <c r="AE126" s="70"/>
      <c r="AF126" s="70"/>
      <c r="AG126" s="70"/>
      <c r="AH126" s="70"/>
      <c r="AI126" s="70"/>
      <c r="AJ126" s="70"/>
    </row>
    <row r="127" spans="1:36" s="73" customFormat="1" x14ac:dyDescent="0.2">
      <c r="A127" s="139" t="s">
        <v>138</v>
      </c>
      <c r="B127" s="63" t="s">
        <v>46</v>
      </c>
      <c r="C127" s="8" t="s">
        <v>34</v>
      </c>
      <c r="D127" s="102">
        <v>0</v>
      </c>
      <c r="E127" s="109"/>
      <c r="F127" s="44">
        <f>D127*E127</f>
        <v>0</v>
      </c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</row>
    <row r="128" spans="1:36" s="73" customFormat="1" x14ac:dyDescent="0.2">
      <c r="A128" s="139"/>
      <c r="B128" s="4" t="s">
        <v>160</v>
      </c>
      <c r="C128" s="15"/>
      <c r="D128" s="102"/>
      <c r="E128" s="109"/>
      <c r="F128" s="102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</row>
    <row r="129" spans="1:36" s="73" customFormat="1" ht="25.5" x14ac:dyDescent="0.2">
      <c r="A129" s="139" t="s">
        <v>139</v>
      </c>
      <c r="B129" s="63" t="s">
        <v>80</v>
      </c>
      <c r="C129" s="18" t="s">
        <v>48</v>
      </c>
      <c r="D129" s="6">
        <f>$D$21</f>
        <v>1159.4000000000001</v>
      </c>
      <c r="E129" s="106"/>
      <c r="F129" s="44">
        <f>D129*E129</f>
        <v>0</v>
      </c>
      <c r="H129" s="70"/>
      <c r="I129" s="70"/>
      <c r="J129" s="70"/>
      <c r="K129" s="70"/>
      <c r="L129" s="70"/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</row>
    <row r="130" spans="1:36" s="73" customFormat="1" x14ac:dyDescent="0.2">
      <c r="A130" s="139"/>
      <c r="B130" s="37"/>
      <c r="C130" s="15"/>
      <c r="D130" s="102"/>
      <c r="E130" s="109"/>
      <c r="F130" s="102"/>
      <c r="H130" s="70"/>
      <c r="I130" s="70"/>
      <c r="J130" s="70"/>
      <c r="K130" s="70"/>
      <c r="L130" s="70"/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</row>
    <row r="131" spans="1:36" s="73" customFormat="1" x14ac:dyDescent="0.2">
      <c r="A131" s="138" t="s">
        <v>15</v>
      </c>
      <c r="B131" s="13" t="s">
        <v>76</v>
      </c>
      <c r="C131" s="14"/>
      <c r="D131" s="102"/>
      <c r="E131" s="109"/>
      <c r="F131" s="108">
        <f>SUM(F127:F130)</f>
        <v>0</v>
      </c>
      <c r="H131" s="70"/>
      <c r="I131" s="70"/>
      <c r="J131" s="70"/>
      <c r="K131" s="70"/>
      <c r="L131" s="70"/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</row>
    <row r="132" spans="1:36" s="73" customFormat="1" x14ac:dyDescent="0.2">
      <c r="A132" s="146"/>
      <c r="B132" s="78"/>
      <c r="C132" s="79"/>
      <c r="D132" s="77"/>
      <c r="E132" s="171"/>
      <c r="F132" s="118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</row>
    <row r="133" spans="1:36" s="73" customFormat="1" x14ac:dyDescent="0.2">
      <c r="A133" s="146"/>
      <c r="B133" s="78"/>
      <c r="C133" s="79"/>
      <c r="D133" s="77"/>
      <c r="E133" s="171"/>
      <c r="F133" s="118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</row>
    <row r="134" spans="1:36" s="73" customFormat="1" x14ac:dyDescent="0.2">
      <c r="A134" s="146"/>
      <c r="B134" s="78"/>
      <c r="C134" s="79"/>
      <c r="D134" s="77"/>
      <c r="E134" s="171"/>
      <c r="F134" s="118"/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spans="1:36" s="73" customFormat="1" x14ac:dyDescent="0.2">
      <c r="A135" s="146"/>
      <c r="B135" s="78"/>
      <c r="C135" s="79"/>
      <c r="D135" s="77"/>
      <c r="E135" s="171"/>
      <c r="F135" s="118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spans="1:36" s="73" customFormat="1" x14ac:dyDescent="0.2">
      <c r="A136" s="146"/>
      <c r="B136" s="78"/>
      <c r="C136" s="79"/>
      <c r="D136" s="77"/>
      <c r="E136" s="172"/>
      <c r="F136" s="118"/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s="73" customFormat="1" x14ac:dyDescent="0.2">
      <c r="A137" s="147"/>
      <c r="B137" s="67"/>
      <c r="C137" s="79"/>
      <c r="D137" s="77"/>
      <c r="E137" s="171"/>
      <c r="F137" s="119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spans="1:36" s="73" customFormat="1" x14ac:dyDescent="0.2">
      <c r="A138" s="147"/>
      <c r="B138" s="67"/>
      <c r="C138" s="79"/>
      <c r="D138" s="77"/>
      <c r="E138" s="171"/>
      <c r="F138" s="119"/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spans="1:36" s="73" customFormat="1" x14ac:dyDescent="0.2">
      <c r="A139" s="147"/>
      <c r="B139" s="67"/>
      <c r="C139" s="79"/>
      <c r="D139" s="77"/>
      <c r="E139" s="171"/>
      <c r="F139" s="119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2" spans="1:36" x14ac:dyDescent="0.2">
      <c r="C142" s="75"/>
      <c r="E142" s="114"/>
      <c r="F142" s="114"/>
    </row>
    <row r="143" spans="1:36" x14ac:dyDescent="0.2">
      <c r="C143" s="75"/>
      <c r="E143" s="114"/>
      <c r="F143" s="114"/>
    </row>
    <row r="144" spans="1:36" s="73" customFormat="1" x14ac:dyDescent="0.2">
      <c r="A144" s="147"/>
      <c r="B144" s="67"/>
      <c r="C144" s="75"/>
      <c r="D144" s="77"/>
      <c r="E144" s="114"/>
      <c r="F144" s="114"/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spans="1:36" s="73" customFormat="1" x14ac:dyDescent="0.2">
      <c r="A145" s="147"/>
      <c r="B145" s="67"/>
      <c r="C145" s="75"/>
      <c r="D145" s="77"/>
      <c r="E145" s="114"/>
      <c r="F145" s="114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</row>
    <row r="146" spans="1:36" x14ac:dyDescent="0.2">
      <c r="C146" s="75"/>
      <c r="E146" s="114"/>
      <c r="F146" s="114"/>
    </row>
    <row r="147" spans="1:36" x14ac:dyDescent="0.2">
      <c r="C147" s="75"/>
      <c r="E147" s="114"/>
      <c r="F147" s="114"/>
    </row>
    <row r="148" spans="1:36" x14ac:dyDescent="0.2">
      <c r="C148" s="75"/>
      <c r="E148" s="114"/>
      <c r="F148" s="114"/>
    </row>
    <row r="149" spans="1:36" x14ac:dyDescent="0.2">
      <c r="C149" s="75"/>
      <c r="E149" s="114"/>
      <c r="F149" s="114"/>
    </row>
    <row r="150" spans="1:36" x14ac:dyDescent="0.2">
      <c r="C150" s="75"/>
      <c r="E150" s="114"/>
      <c r="F150" s="114"/>
    </row>
    <row r="151" spans="1:36" x14ac:dyDescent="0.2">
      <c r="C151" s="75"/>
      <c r="E151" s="114"/>
      <c r="F151" s="114"/>
    </row>
    <row r="152" spans="1:36" x14ac:dyDescent="0.2">
      <c r="C152" s="75"/>
      <c r="E152" s="114"/>
      <c r="F152" s="114"/>
    </row>
    <row r="153" spans="1:36" x14ac:dyDescent="0.2">
      <c r="C153" s="75"/>
      <c r="E153" s="114"/>
      <c r="F153" s="114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&amp;C&amp;A</oddFooter>
  </headerFooter>
  <rowBreaks count="2" manualBreakCount="2">
    <brk id="38" max="16383" man="1"/>
    <brk id="1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EAED6-35B7-44C9-A0A0-4E1459C9186D}">
  <sheetPr>
    <pageSetUpPr fitToPage="1"/>
  </sheetPr>
  <dimension ref="A1:AJ170"/>
  <sheetViews>
    <sheetView view="pageLayout" zoomScale="85" zoomScaleNormal="100" zoomScalePageLayoutView="85" workbookViewId="0">
      <selection activeCell="E22" sqref="E22"/>
    </sheetView>
  </sheetViews>
  <sheetFormatPr defaultColWidth="10.28515625" defaultRowHeight="12.75" x14ac:dyDescent="0.2"/>
  <cols>
    <col min="1" max="1" width="5.7109375" style="147" customWidth="1"/>
    <col min="2" max="2" width="43.140625" style="67" customWidth="1"/>
    <col min="3" max="3" width="8.140625" style="79" bestFit="1" customWidth="1"/>
    <col min="4" max="4" width="10" style="77" customWidth="1"/>
    <col min="5" max="5" width="10" style="171" customWidth="1"/>
    <col min="6" max="6" width="11.42578125" style="119" customWidth="1"/>
    <col min="7" max="7" width="8.42578125" style="73" customWidth="1"/>
    <col min="8" max="8" width="8.42578125" style="70" customWidth="1"/>
    <col min="9" max="16384" width="10.28515625" style="70"/>
  </cols>
  <sheetData>
    <row r="1" spans="1:36" s="27" customForma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36" s="27" customFormat="1" x14ac:dyDescent="0.2">
      <c r="A2" s="180"/>
      <c r="B2" s="181"/>
      <c r="C2" s="181"/>
      <c r="D2" s="181"/>
      <c r="E2" s="181"/>
      <c r="F2" s="182"/>
      <c r="G2" s="26"/>
    </row>
    <row r="3" spans="1:36" s="71" customFormat="1" ht="25.5" x14ac:dyDescent="0.2">
      <c r="A3" s="153" t="s">
        <v>0</v>
      </c>
      <c r="B3" s="154" t="s">
        <v>1</v>
      </c>
      <c r="C3" s="155" t="s">
        <v>2</v>
      </c>
      <c r="D3" s="156" t="s">
        <v>3</v>
      </c>
      <c r="E3" s="157" t="s">
        <v>4</v>
      </c>
      <c r="F3" s="157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36" x14ac:dyDescent="0.2">
      <c r="A4" s="28"/>
      <c r="B4" s="29"/>
      <c r="C4" s="30"/>
      <c r="D4" s="31"/>
      <c r="E4" s="105"/>
      <c r="F4" s="105"/>
      <c r="G4" s="70"/>
    </row>
    <row r="5" spans="1:36" s="27" customFormat="1" x14ac:dyDescent="0.2">
      <c r="A5" s="138"/>
      <c r="B5" s="22" t="s">
        <v>171</v>
      </c>
      <c r="C5" s="14"/>
      <c r="D5" s="36"/>
      <c r="E5" s="109"/>
      <c r="F5" s="106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1:36" s="27" customFormat="1" x14ac:dyDescent="0.2">
      <c r="A6" s="138"/>
      <c r="B6" s="22"/>
      <c r="C6" s="14"/>
      <c r="D6" s="36"/>
      <c r="E6" s="109"/>
      <c r="F6" s="106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</row>
    <row r="7" spans="1:36" s="27" customFormat="1" x14ac:dyDescent="0.2">
      <c r="A7" s="138"/>
      <c r="B7" s="13" t="s">
        <v>9</v>
      </c>
      <c r="C7" s="18"/>
      <c r="D7" s="1"/>
      <c r="E7" s="106"/>
      <c r="F7" s="106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6" s="27" customFormat="1" x14ac:dyDescent="0.2">
      <c r="A8" s="139"/>
      <c r="B8" s="33"/>
      <c r="C8" s="18"/>
      <c r="D8" s="1"/>
      <c r="E8" s="106"/>
      <c r="F8" s="106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6" s="27" customFormat="1" x14ac:dyDescent="0.2">
      <c r="A9" s="138" t="s">
        <v>10</v>
      </c>
      <c r="B9" s="22" t="str">
        <f>+B38</f>
        <v xml:space="preserve"> Skupaj PRIPRAVLJALNA DELA:</v>
      </c>
      <c r="C9" s="14"/>
      <c r="D9" s="92"/>
      <c r="E9" s="44"/>
      <c r="F9" s="108">
        <f>+F38</f>
        <v>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6" s="27" customFormat="1" x14ac:dyDescent="0.2">
      <c r="A10" s="138" t="s">
        <v>11</v>
      </c>
      <c r="B10" s="22" t="str">
        <f>+B81</f>
        <v xml:space="preserve"> Skupaj ZEMELJSKA DELA:</v>
      </c>
      <c r="C10" s="23"/>
      <c r="D10" s="39"/>
      <c r="E10" s="107"/>
      <c r="F10" s="108">
        <f>+F81</f>
        <v>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6" s="73" customFormat="1" x14ac:dyDescent="0.2">
      <c r="A11" s="138" t="s">
        <v>12</v>
      </c>
      <c r="B11" s="149" t="str">
        <f>B86</f>
        <v xml:space="preserve"> Skupaj CESTARSKA DELA:</v>
      </c>
      <c r="C11" s="5"/>
      <c r="D11" s="14"/>
      <c r="E11" s="6"/>
      <c r="F11" s="108">
        <f>F86</f>
        <v>0</v>
      </c>
      <c r="H11" s="70"/>
      <c r="I11" s="70"/>
      <c r="J11" s="70"/>
    </row>
    <row r="12" spans="1:36" s="27" customFormat="1" x14ac:dyDescent="0.2">
      <c r="A12" s="138" t="s">
        <v>13</v>
      </c>
      <c r="B12" s="22" t="str">
        <f>+B116</f>
        <v xml:space="preserve"> Skupaj KANALIZACIJSKA DELA:</v>
      </c>
      <c r="C12" s="23"/>
      <c r="D12" s="39"/>
      <c r="E12" s="107"/>
      <c r="F12" s="108">
        <f>+F116</f>
        <v>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</row>
    <row r="13" spans="1:36" s="27" customFormat="1" x14ac:dyDescent="0.2">
      <c r="A13" s="138" t="s">
        <v>14</v>
      </c>
      <c r="B13" s="22" t="str">
        <f>+B130</f>
        <v xml:space="preserve"> Skupaj KRIŽANJA:</v>
      </c>
      <c r="C13" s="23"/>
      <c r="D13" s="39"/>
      <c r="E13" s="107"/>
      <c r="F13" s="108">
        <f>+F130</f>
        <v>0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</row>
    <row r="14" spans="1:36" s="27" customFormat="1" x14ac:dyDescent="0.2">
      <c r="A14" s="138" t="s">
        <v>15</v>
      </c>
      <c r="B14" s="22" t="str">
        <f>+B140</f>
        <v xml:space="preserve"> Skupaj ODCEPI za HP:</v>
      </c>
      <c r="C14" s="23"/>
      <c r="D14" s="39"/>
      <c r="E14" s="107"/>
      <c r="F14" s="108">
        <f>+F140</f>
        <v>0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</row>
    <row r="15" spans="1:36" s="27" customFormat="1" x14ac:dyDescent="0.2">
      <c r="A15" s="138" t="s">
        <v>16</v>
      </c>
      <c r="B15" s="22" t="str">
        <f>+B148</f>
        <v xml:space="preserve"> Skupaj ZAKLJUČNA DELA:</v>
      </c>
      <c r="C15" s="23"/>
      <c r="D15" s="39"/>
      <c r="E15" s="107"/>
      <c r="F15" s="108">
        <f>F148</f>
        <v>0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1:36" s="27" customFormat="1" x14ac:dyDescent="0.2">
      <c r="A16" s="138"/>
      <c r="B16" s="24" t="s">
        <v>77</v>
      </c>
      <c r="C16" s="23" t="s">
        <v>17</v>
      </c>
      <c r="D16" s="39"/>
      <c r="E16" s="107"/>
      <c r="F16" s="108">
        <f>SUM(F9:F15)*0.1</f>
        <v>0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s="27" customFormat="1" x14ac:dyDescent="0.2">
      <c r="A17" s="138"/>
      <c r="B17" s="25"/>
      <c r="C17" s="18"/>
      <c r="D17" s="1"/>
      <c r="E17" s="106"/>
      <c r="F17" s="106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s="27" customFormat="1" x14ac:dyDescent="0.2">
      <c r="A18" s="140"/>
      <c r="B18" s="82" t="s">
        <v>8</v>
      </c>
      <c r="C18" s="83"/>
      <c r="D18" s="22"/>
      <c r="E18" s="167"/>
      <c r="F18" s="108">
        <f>SUM(F8:F17)</f>
        <v>0</v>
      </c>
      <c r="G18" s="73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</row>
    <row r="19" spans="1:36" x14ac:dyDescent="0.2">
      <c r="A19" s="138"/>
      <c r="B19" s="13"/>
      <c r="C19" s="14"/>
      <c r="D19" s="36"/>
      <c r="E19" s="109"/>
      <c r="F19" s="106"/>
    </row>
    <row r="20" spans="1:36" x14ac:dyDescent="0.2">
      <c r="A20" s="141" t="s">
        <v>10</v>
      </c>
      <c r="B20" s="122" t="s">
        <v>18</v>
      </c>
      <c r="C20" s="123"/>
      <c r="D20" s="124"/>
      <c r="E20" s="168"/>
      <c r="F20" s="125"/>
    </row>
    <row r="21" spans="1:36" x14ac:dyDescent="0.2">
      <c r="A21" s="138"/>
      <c r="B21" s="13"/>
      <c r="C21" s="23"/>
      <c r="D21" s="39"/>
      <c r="E21" s="169"/>
      <c r="F21" s="108"/>
    </row>
    <row r="22" spans="1:36" s="121" customFormat="1" ht="38.25" x14ac:dyDescent="0.2">
      <c r="A22" s="142" t="s">
        <v>102</v>
      </c>
      <c r="B22" s="65" t="s">
        <v>58</v>
      </c>
      <c r="C22" s="8" t="s">
        <v>59</v>
      </c>
      <c r="D22" s="6">
        <v>215</v>
      </c>
      <c r="E22" s="6"/>
      <c r="F22" s="6">
        <f>+D22*E22</f>
        <v>0</v>
      </c>
      <c r="G22" s="87"/>
    </row>
    <row r="23" spans="1:36" s="121" customFormat="1" x14ac:dyDescent="0.2">
      <c r="A23" s="142"/>
      <c r="B23" s="65"/>
      <c r="C23" s="8"/>
      <c r="D23" s="6"/>
      <c r="E23" s="6"/>
      <c r="F23" s="6"/>
      <c r="G23" s="87"/>
    </row>
    <row r="24" spans="1:36" s="121" customFormat="1" ht="38.25" x14ac:dyDescent="0.2">
      <c r="A24" s="142" t="s">
        <v>103</v>
      </c>
      <c r="B24" s="65" t="s">
        <v>60</v>
      </c>
      <c r="C24" s="8" t="s">
        <v>34</v>
      </c>
      <c r="D24" s="6">
        <v>11</v>
      </c>
      <c r="E24" s="6"/>
      <c r="F24" s="6">
        <f t="shared" ref="F24" si="0">+D24*E24</f>
        <v>0</v>
      </c>
      <c r="G24" s="87"/>
    </row>
    <row r="25" spans="1:36" s="121" customFormat="1" x14ac:dyDescent="0.2">
      <c r="A25" s="142"/>
      <c r="B25" s="66"/>
      <c r="C25" s="15"/>
      <c r="D25" s="6"/>
      <c r="E25" s="6"/>
      <c r="F25" s="6"/>
      <c r="G25" s="87"/>
    </row>
    <row r="26" spans="1:36" s="121" customFormat="1" ht="25.5" x14ac:dyDescent="0.2">
      <c r="A26" s="142" t="s">
        <v>104</v>
      </c>
      <c r="B26" s="66" t="s">
        <v>61</v>
      </c>
      <c r="C26" s="8" t="s">
        <v>34</v>
      </c>
      <c r="D26" s="6">
        <v>0</v>
      </c>
      <c r="E26" s="102"/>
      <c r="F26" s="6">
        <f t="shared" ref="F26" si="1">+D26*E26</f>
        <v>0</v>
      </c>
      <c r="G26" s="87"/>
    </row>
    <row r="27" spans="1:36" s="121" customFormat="1" x14ac:dyDescent="0.2">
      <c r="A27" s="142"/>
      <c r="B27" s="4" t="s">
        <v>160</v>
      </c>
      <c r="C27" s="8"/>
      <c r="D27" s="6"/>
      <c r="E27" s="6"/>
      <c r="F27" s="6"/>
      <c r="G27" s="87"/>
    </row>
    <row r="28" spans="1:36" s="121" customFormat="1" x14ac:dyDescent="0.2">
      <c r="A28" s="142" t="s">
        <v>105</v>
      </c>
      <c r="B28" s="65" t="s">
        <v>63</v>
      </c>
      <c r="C28" s="8" t="s">
        <v>34</v>
      </c>
      <c r="D28" s="6">
        <v>0</v>
      </c>
      <c r="E28" s="6"/>
      <c r="F28" s="6">
        <f t="shared" ref="F28" si="2">+D28*E28</f>
        <v>0</v>
      </c>
      <c r="G28" s="87"/>
    </row>
    <row r="29" spans="1:36" s="121" customFormat="1" x14ac:dyDescent="0.2">
      <c r="A29" s="142"/>
      <c r="B29" s="4" t="s">
        <v>160</v>
      </c>
      <c r="C29" s="8"/>
      <c r="D29" s="6"/>
      <c r="E29" s="6"/>
      <c r="F29" s="6"/>
      <c r="G29" s="87"/>
    </row>
    <row r="30" spans="1:36" s="121" customFormat="1" ht="38.25" x14ac:dyDescent="0.2">
      <c r="A30" s="142" t="s">
        <v>106</v>
      </c>
      <c r="B30" s="65" t="s">
        <v>64</v>
      </c>
      <c r="C30" s="8" t="s">
        <v>34</v>
      </c>
      <c r="D30" s="6">
        <v>0</v>
      </c>
      <c r="E30" s="6"/>
      <c r="F30" s="6">
        <f t="shared" ref="F30" si="3">+D30*E30</f>
        <v>0</v>
      </c>
      <c r="G30" s="87"/>
    </row>
    <row r="31" spans="1:36" s="121" customFormat="1" x14ac:dyDescent="0.2">
      <c r="A31" s="142"/>
      <c r="B31" s="4" t="s">
        <v>160</v>
      </c>
      <c r="C31" s="18"/>
      <c r="D31" s="106"/>
      <c r="E31" s="106"/>
      <c r="F31" s="6"/>
    </row>
    <row r="32" spans="1:36" s="121" customFormat="1" ht="63.75" x14ac:dyDescent="0.2">
      <c r="A32" s="142" t="s">
        <v>107</v>
      </c>
      <c r="B32" s="33" t="s">
        <v>65</v>
      </c>
      <c r="C32" s="8" t="s">
        <v>34</v>
      </c>
      <c r="D32" s="106">
        <v>0</v>
      </c>
      <c r="E32" s="106"/>
      <c r="F32" s="6">
        <f t="shared" ref="F32" si="4">+D32*E32</f>
        <v>0</v>
      </c>
    </row>
    <row r="33" spans="1:10" s="121" customFormat="1" x14ac:dyDescent="0.2">
      <c r="A33" s="142"/>
      <c r="B33" s="4" t="s">
        <v>160</v>
      </c>
      <c r="C33" s="18"/>
      <c r="D33" s="106"/>
      <c r="E33" s="106"/>
      <c r="F33" s="6"/>
    </row>
    <row r="34" spans="1:10" s="121" customFormat="1" ht="38.25" x14ac:dyDescent="0.2">
      <c r="A34" s="142" t="s">
        <v>108</v>
      </c>
      <c r="B34" s="38" t="s">
        <v>81</v>
      </c>
      <c r="C34" s="18" t="s">
        <v>24</v>
      </c>
      <c r="D34" s="106">
        <v>10</v>
      </c>
      <c r="E34" s="106"/>
      <c r="F34" s="6">
        <f t="shared" ref="F34" si="5">+D34*E34</f>
        <v>0</v>
      </c>
    </row>
    <row r="35" spans="1:10" s="73" customFormat="1" x14ac:dyDescent="0.2">
      <c r="A35" s="142"/>
      <c r="B35" s="38"/>
      <c r="C35" s="18"/>
      <c r="D35" s="106"/>
      <c r="E35" s="106"/>
      <c r="F35" s="6"/>
      <c r="H35" s="70"/>
      <c r="I35" s="70"/>
      <c r="J35" s="70"/>
    </row>
    <row r="36" spans="1:10" x14ac:dyDescent="0.2">
      <c r="A36" s="142" t="s">
        <v>152</v>
      </c>
      <c r="B36" s="38" t="s">
        <v>155</v>
      </c>
      <c r="C36" s="18" t="s">
        <v>29</v>
      </c>
      <c r="D36" s="106">
        <v>0</v>
      </c>
      <c r="E36" s="106"/>
      <c r="F36" s="6">
        <f>+ROUND(D36*E36,2)</f>
        <v>0</v>
      </c>
    </row>
    <row r="37" spans="1:10" x14ac:dyDescent="0.2">
      <c r="A37" s="139"/>
      <c r="B37" s="4" t="s">
        <v>160</v>
      </c>
      <c r="C37" s="15"/>
      <c r="D37" s="102"/>
      <c r="E37" s="109"/>
      <c r="F37" s="102"/>
    </row>
    <row r="38" spans="1:10" x14ac:dyDescent="0.2">
      <c r="A38" s="139"/>
      <c r="B38" s="13" t="s">
        <v>20</v>
      </c>
      <c r="C38" s="23"/>
      <c r="D38" s="107"/>
      <c r="E38" s="169"/>
      <c r="F38" s="107">
        <f>SUM(F22:F36)</f>
        <v>0</v>
      </c>
    </row>
    <row r="39" spans="1:10" x14ac:dyDescent="0.2">
      <c r="A39" s="139"/>
      <c r="B39" s="13"/>
      <c r="C39" s="23"/>
      <c r="D39" s="107"/>
      <c r="E39" s="169"/>
      <c r="F39" s="107"/>
    </row>
    <row r="40" spans="1:10" x14ac:dyDescent="0.2">
      <c r="A40" s="141" t="s">
        <v>11</v>
      </c>
      <c r="B40" s="122" t="s">
        <v>21</v>
      </c>
      <c r="C40" s="126"/>
      <c r="D40" s="127"/>
      <c r="E40" s="170"/>
      <c r="F40" s="125"/>
    </row>
    <row r="41" spans="1:10" x14ac:dyDescent="0.2">
      <c r="A41" s="139"/>
      <c r="B41" s="166" t="s">
        <v>161</v>
      </c>
      <c r="C41" s="5"/>
      <c r="D41" s="102"/>
      <c r="E41" s="109"/>
      <c r="F41" s="102"/>
    </row>
    <row r="42" spans="1:10" ht="51" x14ac:dyDescent="0.2">
      <c r="A42" s="139" t="s">
        <v>109</v>
      </c>
      <c r="B42" s="68" t="s">
        <v>79</v>
      </c>
      <c r="C42" s="35" t="s">
        <v>48</v>
      </c>
      <c r="D42" s="49">
        <v>0</v>
      </c>
      <c r="E42" s="109"/>
      <c r="F42" s="102">
        <f>D42*E42</f>
        <v>0</v>
      </c>
    </row>
    <row r="43" spans="1:10" x14ac:dyDescent="0.2">
      <c r="A43" s="139"/>
      <c r="B43" s="68"/>
      <c r="C43" s="35"/>
      <c r="D43" s="49"/>
      <c r="E43" s="109"/>
      <c r="F43" s="102"/>
    </row>
    <row r="44" spans="1:10" ht="38.25" x14ac:dyDescent="0.2">
      <c r="A44" s="139" t="s">
        <v>110</v>
      </c>
      <c r="B44" s="89" t="s">
        <v>99</v>
      </c>
      <c r="C44" s="35" t="s">
        <v>19</v>
      </c>
      <c r="D44" s="6">
        <v>0</v>
      </c>
      <c r="E44" s="109"/>
      <c r="F44" s="102">
        <f>D44*E44</f>
        <v>0</v>
      </c>
    </row>
    <row r="45" spans="1:10" x14ac:dyDescent="0.2">
      <c r="A45" s="139"/>
      <c r="B45" s="37"/>
      <c r="C45" s="15"/>
      <c r="D45" s="102"/>
      <c r="E45" s="109"/>
      <c r="F45" s="102"/>
    </row>
    <row r="46" spans="1:10" ht="51" x14ac:dyDescent="0.2">
      <c r="A46" s="139" t="s">
        <v>111</v>
      </c>
      <c r="B46" s="40" t="s">
        <v>151</v>
      </c>
      <c r="C46" s="35" t="s">
        <v>48</v>
      </c>
      <c r="D46" s="6">
        <v>0</v>
      </c>
      <c r="E46" s="109"/>
      <c r="F46" s="102">
        <f>D46*E46</f>
        <v>0</v>
      </c>
    </row>
    <row r="47" spans="1:10" x14ac:dyDescent="0.2">
      <c r="A47" s="139"/>
      <c r="B47" s="40"/>
      <c r="C47" s="8"/>
      <c r="D47" s="6"/>
      <c r="E47" s="109"/>
      <c r="F47" s="102"/>
    </row>
    <row r="48" spans="1:10" ht="38.25" x14ac:dyDescent="0.2">
      <c r="A48" s="139" t="s">
        <v>112</v>
      </c>
      <c r="B48" s="38" t="s">
        <v>150</v>
      </c>
      <c r="C48" s="8"/>
      <c r="D48" s="152">
        <v>630</v>
      </c>
      <c r="E48" s="109"/>
      <c r="F48" s="102"/>
    </row>
    <row r="49" spans="1:16" x14ac:dyDescent="0.2">
      <c r="A49" s="139"/>
      <c r="B49" s="173" t="s">
        <v>93</v>
      </c>
      <c r="C49" s="8" t="s">
        <v>23</v>
      </c>
      <c r="D49" s="6">
        <f>D48*0.8</f>
        <v>504</v>
      </c>
      <c r="E49" s="109"/>
      <c r="F49" s="102">
        <f>D49*E49</f>
        <v>0</v>
      </c>
    </row>
    <row r="50" spans="1:16" x14ac:dyDescent="0.2">
      <c r="A50" s="139"/>
      <c r="B50" s="173" t="s">
        <v>175</v>
      </c>
      <c r="C50" s="8" t="s">
        <v>23</v>
      </c>
      <c r="D50" s="6">
        <f>D48*0.05</f>
        <v>31.5</v>
      </c>
      <c r="E50" s="109"/>
      <c r="F50" s="102">
        <f>D50*E50</f>
        <v>0</v>
      </c>
    </row>
    <row r="51" spans="1:16" x14ac:dyDescent="0.2">
      <c r="A51" s="139"/>
      <c r="B51" s="173" t="s">
        <v>176</v>
      </c>
      <c r="C51" s="8" t="s">
        <v>23</v>
      </c>
      <c r="D51" s="6">
        <f>D49*0.15</f>
        <v>75.599999999999994</v>
      </c>
      <c r="E51" s="109"/>
      <c r="F51" s="102">
        <f>D51*E51</f>
        <v>0</v>
      </c>
    </row>
    <row r="52" spans="1:16" x14ac:dyDescent="0.2">
      <c r="A52" s="139"/>
      <c r="B52" s="4"/>
      <c r="C52" s="8"/>
      <c r="D52" s="6"/>
      <c r="E52" s="109"/>
      <c r="F52" s="102"/>
    </row>
    <row r="53" spans="1:16" ht="38.25" x14ac:dyDescent="0.2">
      <c r="A53" s="139" t="s">
        <v>113</v>
      </c>
      <c r="B53" s="38" t="s">
        <v>100</v>
      </c>
      <c r="C53" s="8"/>
      <c r="D53" s="152">
        <v>0</v>
      </c>
      <c r="E53" s="109"/>
      <c r="F53" s="102"/>
    </row>
    <row r="54" spans="1:16" x14ac:dyDescent="0.2">
      <c r="A54" s="139"/>
      <c r="B54" s="173" t="s">
        <v>93</v>
      </c>
      <c r="C54" s="8" t="s">
        <v>23</v>
      </c>
      <c r="D54" s="6">
        <f>D53*0.8</f>
        <v>0</v>
      </c>
      <c r="E54" s="109"/>
      <c r="F54" s="102">
        <f>D54*E54</f>
        <v>0</v>
      </c>
    </row>
    <row r="55" spans="1:16" s="73" customFormat="1" x14ac:dyDescent="0.2">
      <c r="A55" s="139"/>
      <c r="B55" s="173" t="s">
        <v>175</v>
      </c>
      <c r="C55" s="8" t="s">
        <v>23</v>
      </c>
      <c r="D55" s="6">
        <f>D53*0.05</f>
        <v>0</v>
      </c>
      <c r="E55" s="109"/>
      <c r="F55" s="102">
        <f>D55*E55</f>
        <v>0</v>
      </c>
      <c r="H55" s="70"/>
      <c r="I55" s="70"/>
      <c r="J55" s="70"/>
      <c r="K55" s="70"/>
      <c r="L55" s="70"/>
      <c r="M55" s="70"/>
      <c r="N55" s="70"/>
      <c r="O55" s="70"/>
      <c r="P55" s="70"/>
    </row>
    <row r="56" spans="1:16" s="73" customFormat="1" x14ac:dyDescent="0.2">
      <c r="A56" s="139"/>
      <c r="B56" s="173" t="s">
        <v>176</v>
      </c>
      <c r="C56" s="8" t="s">
        <v>23</v>
      </c>
      <c r="D56" s="6">
        <f>D54*0.15</f>
        <v>0</v>
      </c>
      <c r="E56" s="109"/>
      <c r="F56" s="102">
        <f>D56*E56</f>
        <v>0</v>
      </c>
      <c r="H56" s="70"/>
      <c r="I56" s="70"/>
      <c r="J56" s="70"/>
      <c r="K56" s="70"/>
      <c r="L56" s="70"/>
      <c r="M56" s="70"/>
      <c r="N56" s="70"/>
      <c r="O56" s="70"/>
      <c r="P56" s="70"/>
    </row>
    <row r="57" spans="1:16" s="73" customFormat="1" x14ac:dyDescent="0.2">
      <c r="A57" s="139"/>
      <c r="B57" s="4"/>
      <c r="C57" s="8"/>
      <c r="D57" s="6"/>
      <c r="E57" s="109"/>
      <c r="F57" s="102"/>
      <c r="H57" s="70"/>
      <c r="I57" s="70"/>
      <c r="J57" s="70"/>
      <c r="K57" s="70"/>
      <c r="L57" s="70"/>
      <c r="M57" s="70"/>
      <c r="N57" s="70"/>
      <c r="O57" s="70"/>
      <c r="P57" s="70"/>
    </row>
    <row r="58" spans="1:16" ht="38.25" x14ac:dyDescent="0.2">
      <c r="A58" s="139" t="s">
        <v>114</v>
      </c>
      <c r="B58" s="37" t="s">
        <v>66</v>
      </c>
      <c r="C58" s="8" t="s">
        <v>23</v>
      </c>
      <c r="D58" s="152">
        <v>70</v>
      </c>
      <c r="E58" s="109"/>
      <c r="F58" s="102"/>
    </row>
    <row r="59" spans="1:16" x14ac:dyDescent="0.2">
      <c r="A59" s="139"/>
      <c r="B59" s="173" t="s">
        <v>93</v>
      </c>
      <c r="C59" s="8" t="s">
        <v>23</v>
      </c>
      <c r="D59" s="6">
        <f>D58*0.8</f>
        <v>56</v>
      </c>
      <c r="E59" s="109"/>
      <c r="F59" s="102">
        <f>D59*E59</f>
        <v>0</v>
      </c>
    </row>
    <row r="60" spans="1:16" s="73" customFormat="1" x14ac:dyDescent="0.2">
      <c r="A60" s="139"/>
      <c r="B60" s="173" t="s">
        <v>175</v>
      </c>
      <c r="C60" s="8" t="s">
        <v>23</v>
      </c>
      <c r="D60" s="6">
        <f>D58*0.05</f>
        <v>3.5</v>
      </c>
      <c r="E60" s="109"/>
      <c r="F60" s="102">
        <f>D60*E60</f>
        <v>0</v>
      </c>
      <c r="H60" s="70"/>
      <c r="I60" s="70"/>
      <c r="J60" s="70"/>
      <c r="K60" s="70"/>
      <c r="L60" s="70"/>
      <c r="M60" s="70"/>
      <c r="N60" s="70"/>
      <c r="O60" s="70"/>
      <c r="P60" s="70"/>
    </row>
    <row r="61" spans="1:16" s="73" customFormat="1" x14ac:dyDescent="0.2">
      <c r="A61" s="139"/>
      <c r="B61" s="173" t="s">
        <v>176</v>
      </c>
      <c r="C61" s="8" t="s">
        <v>23</v>
      </c>
      <c r="D61" s="6">
        <f>D59*0.15</f>
        <v>8.4</v>
      </c>
      <c r="E61" s="109"/>
      <c r="F61" s="102">
        <f>D61*E61</f>
        <v>0</v>
      </c>
      <c r="H61" s="70"/>
      <c r="I61" s="70"/>
      <c r="J61" s="70"/>
      <c r="K61" s="70"/>
      <c r="L61" s="70"/>
      <c r="M61" s="70"/>
      <c r="N61" s="70"/>
      <c r="O61" s="70"/>
      <c r="P61" s="70"/>
    </row>
    <row r="62" spans="1:16" s="73" customFormat="1" x14ac:dyDescent="0.2">
      <c r="A62" s="139"/>
      <c r="B62" s="4"/>
      <c r="C62" s="8"/>
      <c r="D62" s="6"/>
      <c r="E62" s="109"/>
      <c r="F62" s="102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43" customFormat="1" ht="25.5" x14ac:dyDescent="0.2">
      <c r="A63" s="139" t="s">
        <v>115</v>
      </c>
      <c r="B63" s="37" t="s">
        <v>25</v>
      </c>
      <c r="C63" s="8" t="s">
        <v>26</v>
      </c>
      <c r="D63" s="6">
        <v>226</v>
      </c>
      <c r="E63" s="109"/>
      <c r="F63" s="102">
        <f>D63*E63</f>
        <v>0</v>
      </c>
      <c r="G63" s="42"/>
    </row>
    <row r="64" spans="1:16" s="43" customFormat="1" x14ac:dyDescent="0.2">
      <c r="A64" s="139"/>
      <c r="B64" s="41"/>
      <c r="C64" s="98"/>
      <c r="D64" s="6"/>
      <c r="E64" s="110"/>
      <c r="F64" s="110"/>
      <c r="G64" s="73"/>
    </row>
    <row r="65" spans="1:10" ht="38.25" x14ac:dyDescent="0.2">
      <c r="A65" s="139" t="s">
        <v>116</v>
      </c>
      <c r="B65" s="41" t="s">
        <v>83</v>
      </c>
      <c r="C65" s="98" t="s">
        <v>23</v>
      </c>
      <c r="D65" s="6">
        <v>25</v>
      </c>
      <c r="E65" s="110"/>
      <c r="F65" s="102">
        <f>D65*E65</f>
        <v>0</v>
      </c>
    </row>
    <row r="66" spans="1:10" x14ac:dyDescent="0.2">
      <c r="A66" s="139"/>
      <c r="B66" s="37"/>
      <c r="C66" s="8"/>
      <c r="D66" s="6"/>
      <c r="E66" s="109"/>
      <c r="F66" s="102"/>
    </row>
    <row r="67" spans="1:10" ht="63.75" x14ac:dyDescent="0.2">
      <c r="A67" s="139" t="s">
        <v>117</v>
      </c>
      <c r="B67" s="37" t="s">
        <v>27</v>
      </c>
      <c r="C67" s="8" t="s">
        <v>23</v>
      </c>
      <c r="D67" s="6">
        <v>162</v>
      </c>
      <c r="E67" s="109"/>
      <c r="F67" s="102">
        <f>D67*E67</f>
        <v>0</v>
      </c>
    </row>
    <row r="68" spans="1:10" x14ac:dyDescent="0.2">
      <c r="A68" s="139"/>
      <c r="B68" s="37"/>
      <c r="C68" s="8"/>
      <c r="D68" s="6"/>
      <c r="E68" s="109"/>
      <c r="F68" s="102"/>
    </row>
    <row r="69" spans="1:10" ht="38.25" x14ac:dyDescent="0.2">
      <c r="A69" s="139" t="s">
        <v>118</v>
      </c>
      <c r="B69" s="37" t="s">
        <v>67</v>
      </c>
      <c r="C69" s="8"/>
      <c r="D69" s="152">
        <v>500</v>
      </c>
      <c r="E69" s="109"/>
      <c r="F69" s="102"/>
    </row>
    <row r="70" spans="1:10" x14ac:dyDescent="0.2">
      <c r="A70" s="139"/>
      <c r="B70" s="45" t="s">
        <v>177</v>
      </c>
      <c r="C70" s="8" t="s">
        <v>23</v>
      </c>
      <c r="D70" s="109">
        <f>0.2*D69</f>
        <v>100</v>
      </c>
      <c r="E70" s="109"/>
      <c r="F70" s="102">
        <f>D70*E70</f>
        <v>0</v>
      </c>
    </row>
    <row r="71" spans="1:10" x14ac:dyDescent="0.2">
      <c r="A71" s="139"/>
      <c r="B71" s="45" t="s">
        <v>178</v>
      </c>
      <c r="C71" s="8" t="s">
        <v>23</v>
      </c>
      <c r="D71" s="109">
        <f>0.8*D69</f>
        <v>400</v>
      </c>
      <c r="E71" s="109"/>
      <c r="F71" s="102">
        <f>D71*E71</f>
        <v>0</v>
      </c>
    </row>
    <row r="72" spans="1:10" x14ac:dyDescent="0.2">
      <c r="A72" s="139"/>
      <c r="B72" s="37"/>
      <c r="C72" s="15"/>
      <c r="D72" s="102"/>
      <c r="E72" s="109"/>
      <c r="F72" s="102"/>
    </row>
    <row r="73" spans="1:10" ht="38.25" x14ac:dyDescent="0.2">
      <c r="A73" s="139" t="s">
        <v>119</v>
      </c>
      <c r="B73" s="46" t="s">
        <v>70</v>
      </c>
      <c r="C73" s="48" t="s">
        <v>23</v>
      </c>
      <c r="D73" s="97">
        <v>600</v>
      </c>
      <c r="E73" s="97"/>
      <c r="F73" s="102">
        <f>D73*E73</f>
        <v>0</v>
      </c>
    </row>
    <row r="74" spans="1:10" x14ac:dyDescent="0.2">
      <c r="A74" s="139"/>
      <c r="B74" s="37"/>
      <c r="C74" s="15"/>
      <c r="D74" s="102"/>
      <c r="E74" s="109"/>
      <c r="F74" s="102"/>
      <c r="H74" s="73"/>
    </row>
    <row r="75" spans="1:10" ht="38.25" x14ac:dyDescent="0.2">
      <c r="A75" s="139" t="s">
        <v>120</v>
      </c>
      <c r="B75" s="46" t="s">
        <v>28</v>
      </c>
      <c r="C75" s="48" t="s">
        <v>29</v>
      </c>
      <c r="D75" s="97">
        <v>0</v>
      </c>
      <c r="E75" s="97"/>
      <c r="F75" s="102">
        <f>D75*E75</f>
        <v>0</v>
      </c>
      <c r="H75" s="73"/>
    </row>
    <row r="76" spans="1:10" x14ac:dyDescent="0.2">
      <c r="A76" s="139"/>
      <c r="B76" s="4" t="s">
        <v>160</v>
      </c>
      <c r="C76" s="48"/>
      <c r="D76" s="97"/>
      <c r="E76" s="97"/>
      <c r="F76" s="102"/>
    </row>
    <row r="77" spans="1:10" ht="25.5" x14ac:dyDescent="0.2">
      <c r="A77" s="139" t="s">
        <v>121</v>
      </c>
      <c r="B77" s="103" t="s">
        <v>101</v>
      </c>
      <c r="C77" s="48" t="s">
        <v>19</v>
      </c>
      <c r="D77" s="93">
        <f>D44</f>
        <v>0</v>
      </c>
      <c r="E77" s="97"/>
      <c r="F77" s="102">
        <f>D77*E77</f>
        <v>0</v>
      </c>
    </row>
    <row r="78" spans="1:10" s="73" customFormat="1" x14ac:dyDescent="0.2">
      <c r="A78" s="139"/>
      <c r="B78" s="37"/>
      <c r="C78" s="15"/>
      <c r="D78" s="36"/>
      <c r="E78" s="109"/>
      <c r="F78" s="102"/>
      <c r="H78" s="70"/>
      <c r="I78" s="70"/>
      <c r="J78" s="70"/>
    </row>
    <row r="79" spans="1:10" s="73" customFormat="1" ht="25.5" x14ac:dyDescent="0.2">
      <c r="A79" s="139" t="s">
        <v>122</v>
      </c>
      <c r="B79" s="103" t="s">
        <v>71</v>
      </c>
      <c r="C79" s="48" t="s">
        <v>19</v>
      </c>
      <c r="D79" s="93">
        <f>D77</f>
        <v>0</v>
      </c>
      <c r="E79" s="97"/>
      <c r="F79" s="102">
        <f>D79*E79</f>
        <v>0</v>
      </c>
      <c r="H79" s="70"/>
      <c r="I79" s="70"/>
      <c r="J79" s="70"/>
    </row>
    <row r="80" spans="1:10" s="73" customFormat="1" x14ac:dyDescent="0.2">
      <c r="A80" s="139"/>
      <c r="B80" s="37"/>
      <c r="C80" s="8"/>
      <c r="D80" s="6"/>
      <c r="E80" s="6"/>
      <c r="F80" s="6"/>
      <c r="H80" s="70"/>
      <c r="I80" s="70"/>
      <c r="J80" s="70"/>
    </row>
    <row r="81" spans="1:16" s="73" customFormat="1" x14ac:dyDescent="0.2">
      <c r="A81" s="139"/>
      <c r="B81" s="34" t="s">
        <v>30</v>
      </c>
      <c r="C81" s="8"/>
      <c r="D81" s="6"/>
      <c r="E81" s="6"/>
      <c r="F81" s="108">
        <f>SUM(F42:F80)</f>
        <v>0</v>
      </c>
      <c r="H81" s="70"/>
      <c r="I81" s="70"/>
      <c r="J81" s="70"/>
    </row>
    <row r="82" spans="1:16" s="73" customFormat="1" x14ac:dyDescent="0.2">
      <c r="A82" s="139"/>
      <c r="B82" s="34"/>
      <c r="C82" s="8"/>
      <c r="D82" s="6"/>
      <c r="E82" s="6"/>
      <c r="F82" s="108"/>
      <c r="H82" s="70"/>
      <c r="I82" s="70"/>
      <c r="J82" s="70"/>
    </row>
    <row r="83" spans="1:16" s="73" customFormat="1" x14ac:dyDescent="0.2">
      <c r="A83" s="141" t="s">
        <v>12</v>
      </c>
      <c r="B83" s="148" t="s">
        <v>156</v>
      </c>
      <c r="C83" s="128"/>
      <c r="D83" s="127"/>
      <c r="E83" s="168"/>
      <c r="F83" s="129"/>
      <c r="H83" s="70"/>
      <c r="I83" s="70"/>
      <c r="J83" s="70"/>
    </row>
    <row r="84" spans="1:16" ht="25.5" x14ac:dyDescent="0.2">
      <c r="A84" s="138"/>
      <c r="B84" s="34" t="s">
        <v>162</v>
      </c>
      <c r="C84" s="7"/>
      <c r="D84" s="44"/>
      <c r="E84" s="6"/>
      <c r="F84" s="108"/>
    </row>
    <row r="85" spans="1:16" s="73" customFormat="1" x14ac:dyDescent="0.2">
      <c r="A85" s="138"/>
      <c r="B85" s="46"/>
      <c r="C85" s="47"/>
      <c r="D85" s="97"/>
      <c r="E85" s="6"/>
      <c r="F85" s="115"/>
      <c r="H85" s="70"/>
      <c r="I85" s="70"/>
      <c r="J85" s="70"/>
    </row>
    <row r="86" spans="1:16" s="73" customFormat="1" x14ac:dyDescent="0.2">
      <c r="A86" s="138"/>
      <c r="B86" s="82" t="s">
        <v>168</v>
      </c>
      <c r="C86" s="14"/>
      <c r="D86" s="102"/>
      <c r="E86" s="109"/>
      <c r="F86" s="108">
        <v>0</v>
      </c>
      <c r="H86" s="70"/>
      <c r="I86" s="70"/>
      <c r="J86" s="70"/>
    </row>
    <row r="87" spans="1:16" x14ac:dyDescent="0.2">
      <c r="A87" s="139"/>
      <c r="B87" s="37"/>
      <c r="C87" s="8"/>
      <c r="D87" s="6"/>
      <c r="E87" s="6"/>
      <c r="F87" s="6"/>
    </row>
    <row r="88" spans="1:16" x14ac:dyDescent="0.2">
      <c r="A88" s="141" t="s">
        <v>13</v>
      </c>
      <c r="B88" s="122" t="s">
        <v>31</v>
      </c>
      <c r="C88" s="126"/>
      <c r="D88" s="127"/>
      <c r="E88" s="170"/>
      <c r="F88" s="125"/>
    </row>
    <row r="89" spans="1:16" x14ac:dyDescent="0.2">
      <c r="A89" s="139"/>
      <c r="B89" s="37"/>
      <c r="C89" s="15"/>
      <c r="D89" s="102"/>
      <c r="E89" s="109"/>
      <c r="F89" s="102"/>
    </row>
    <row r="90" spans="1:16" ht="38.25" x14ac:dyDescent="0.2">
      <c r="A90" s="139" t="s">
        <v>123</v>
      </c>
      <c r="B90" s="89" t="s">
        <v>98</v>
      </c>
      <c r="C90" s="18"/>
      <c r="D90" s="97"/>
      <c r="E90" s="6"/>
      <c r="F90" s="44"/>
    </row>
    <row r="91" spans="1:16" x14ac:dyDescent="0.2">
      <c r="A91" s="139"/>
      <c r="B91" s="37" t="s">
        <v>95</v>
      </c>
      <c r="C91" s="18" t="s">
        <v>48</v>
      </c>
      <c r="D91" s="97">
        <v>0</v>
      </c>
      <c r="E91" s="6"/>
      <c r="F91" s="44">
        <f>D91*E91</f>
        <v>0</v>
      </c>
    </row>
    <row r="92" spans="1:16" x14ac:dyDescent="0.2">
      <c r="A92" s="139"/>
      <c r="B92" s="37" t="s">
        <v>94</v>
      </c>
      <c r="C92" s="18" t="s">
        <v>48</v>
      </c>
      <c r="D92" s="97">
        <v>0</v>
      </c>
      <c r="E92" s="6"/>
      <c r="F92" s="44">
        <f>D92*E92</f>
        <v>0</v>
      </c>
    </row>
    <row r="93" spans="1:16" x14ac:dyDescent="0.2">
      <c r="A93" s="139"/>
      <c r="B93" s="37" t="s">
        <v>96</v>
      </c>
      <c r="C93" s="18" t="s">
        <v>48</v>
      </c>
      <c r="D93" s="97">
        <v>215</v>
      </c>
      <c r="E93" s="6"/>
      <c r="F93" s="44">
        <f>D93*E93</f>
        <v>0</v>
      </c>
    </row>
    <row r="94" spans="1:16" s="43" customFormat="1" x14ac:dyDescent="0.2">
      <c r="A94" s="139"/>
      <c r="B94" s="37" t="s">
        <v>97</v>
      </c>
      <c r="C94" s="18" t="s">
        <v>48</v>
      </c>
      <c r="D94" s="97">
        <v>0</v>
      </c>
      <c r="E94" s="6"/>
      <c r="F94" s="44">
        <f>D94*E94</f>
        <v>0</v>
      </c>
      <c r="G94" s="52"/>
      <c r="H94" s="52"/>
      <c r="I94" s="53"/>
      <c r="J94" s="54"/>
      <c r="K94" s="55"/>
      <c r="L94" s="55"/>
      <c r="M94" s="55"/>
      <c r="N94" s="55"/>
      <c r="O94" s="55"/>
      <c r="P94" s="55"/>
    </row>
    <row r="95" spans="1:16" s="43" customFormat="1" x14ac:dyDescent="0.2">
      <c r="A95" s="139"/>
      <c r="B95" s="37"/>
      <c r="C95" s="18"/>
      <c r="D95" s="106"/>
      <c r="E95" s="6"/>
      <c r="F95" s="44"/>
      <c r="G95" s="57"/>
      <c r="H95" s="57"/>
      <c r="I95" s="58"/>
      <c r="J95" s="54"/>
    </row>
    <row r="96" spans="1:16" s="43" customFormat="1" ht="89.25" x14ac:dyDescent="0.2">
      <c r="A96" s="139" t="s">
        <v>124</v>
      </c>
      <c r="B96" s="104" t="s">
        <v>74</v>
      </c>
      <c r="C96" s="18"/>
      <c r="D96" s="106"/>
      <c r="E96" s="106"/>
      <c r="F96" s="106"/>
      <c r="G96" s="57"/>
      <c r="H96" s="57"/>
      <c r="I96" s="58"/>
      <c r="J96" s="54"/>
    </row>
    <row r="97" spans="1:16" s="43" customFormat="1" x14ac:dyDescent="0.2">
      <c r="A97" s="143"/>
      <c r="B97" s="38" t="s">
        <v>32</v>
      </c>
      <c r="C97" s="18" t="s">
        <v>29</v>
      </c>
      <c r="D97" s="106">
        <v>2</v>
      </c>
      <c r="E97" s="106"/>
      <c r="F97" s="44">
        <f>D97*E97</f>
        <v>0</v>
      </c>
      <c r="G97" s="57"/>
      <c r="H97" s="52"/>
      <c r="I97" s="53"/>
      <c r="J97" s="54"/>
      <c r="K97" s="55"/>
      <c r="L97" s="55"/>
      <c r="M97" s="55"/>
      <c r="N97" s="55"/>
      <c r="O97" s="55"/>
      <c r="P97" s="55"/>
    </row>
    <row r="98" spans="1:16" s="43" customFormat="1" x14ac:dyDescent="0.2">
      <c r="A98" s="144"/>
      <c r="B98" s="38" t="s">
        <v>33</v>
      </c>
      <c r="C98" s="18" t="s">
        <v>29</v>
      </c>
      <c r="D98" s="106">
        <v>8</v>
      </c>
      <c r="E98" s="106"/>
      <c r="F98" s="44">
        <f>D98*E98</f>
        <v>0</v>
      </c>
      <c r="G98" s="158"/>
      <c r="H98" s="52"/>
      <c r="I98" s="53"/>
      <c r="J98" s="54"/>
      <c r="K98" s="55"/>
      <c r="L98" s="55"/>
      <c r="M98" s="55"/>
      <c r="N98" s="55"/>
      <c r="O98" s="55"/>
      <c r="P98" s="55"/>
    </row>
    <row r="99" spans="1:16" s="43" customFormat="1" x14ac:dyDescent="0.2">
      <c r="A99" s="139"/>
      <c r="B99" s="2"/>
      <c r="C99" s="18"/>
      <c r="D99" s="106"/>
      <c r="E99" s="106"/>
      <c r="F99" s="116"/>
      <c r="G99" s="57"/>
      <c r="H99" s="57"/>
      <c r="I99" s="58"/>
      <c r="J99" s="54"/>
    </row>
    <row r="100" spans="1:16" s="43" customFormat="1" ht="89.25" x14ac:dyDescent="0.2">
      <c r="A100" s="139" t="s">
        <v>125</v>
      </c>
      <c r="B100" s="104" t="s">
        <v>73</v>
      </c>
      <c r="C100" s="18"/>
      <c r="D100" s="106"/>
      <c r="E100" s="106"/>
      <c r="F100" s="106"/>
      <c r="G100" s="57"/>
      <c r="H100" s="57"/>
      <c r="I100" s="58"/>
      <c r="J100" s="54"/>
    </row>
    <row r="101" spans="1:16" s="43" customFormat="1" x14ac:dyDescent="0.2">
      <c r="A101" s="145"/>
      <c r="B101" s="38" t="s">
        <v>32</v>
      </c>
      <c r="C101" s="18" t="s">
        <v>29</v>
      </c>
      <c r="D101" s="6">
        <v>0</v>
      </c>
      <c r="E101" s="106"/>
      <c r="F101" s="44">
        <f>D101*E101</f>
        <v>0</v>
      </c>
      <c r="G101" s="57"/>
      <c r="H101" s="57"/>
      <c r="I101" s="58"/>
      <c r="J101" s="54"/>
    </row>
    <row r="102" spans="1:16" s="43" customFormat="1" x14ac:dyDescent="0.2">
      <c r="A102" s="139"/>
      <c r="B102" s="38" t="s">
        <v>33</v>
      </c>
      <c r="C102" s="18" t="s">
        <v>29</v>
      </c>
      <c r="D102" s="6">
        <v>0</v>
      </c>
      <c r="E102" s="106"/>
      <c r="F102" s="44">
        <f>D102*E102</f>
        <v>0</v>
      </c>
      <c r="G102" s="73"/>
      <c r="H102" s="52"/>
      <c r="I102" s="53"/>
      <c r="J102" s="54"/>
      <c r="K102" s="55"/>
      <c r="L102" s="55"/>
      <c r="M102" s="55"/>
      <c r="N102" s="55"/>
      <c r="O102" s="55"/>
      <c r="P102" s="55"/>
    </row>
    <row r="103" spans="1:16" s="43" customFormat="1" x14ac:dyDescent="0.2">
      <c r="A103" s="139"/>
      <c r="B103" s="37"/>
      <c r="C103" s="15"/>
      <c r="D103" s="102"/>
      <c r="E103" s="109"/>
      <c r="F103" s="102"/>
      <c r="G103" s="52"/>
      <c r="H103" s="52"/>
      <c r="I103" s="53"/>
      <c r="J103" s="54"/>
      <c r="K103" s="55"/>
      <c r="L103" s="55"/>
      <c r="M103" s="55"/>
      <c r="N103" s="55"/>
      <c r="O103" s="55"/>
      <c r="P103" s="55"/>
    </row>
    <row r="104" spans="1:16" s="43" customFormat="1" ht="89.25" x14ac:dyDescent="0.2">
      <c r="A104" s="139" t="s">
        <v>126</v>
      </c>
      <c r="B104" s="37" t="s">
        <v>72</v>
      </c>
      <c r="C104" s="8" t="s">
        <v>29</v>
      </c>
      <c r="D104" s="102">
        <v>8</v>
      </c>
      <c r="E104" s="6"/>
      <c r="F104" s="44">
        <f>D104*E104</f>
        <v>0</v>
      </c>
      <c r="G104" s="52"/>
      <c r="H104" s="52"/>
      <c r="I104" s="53"/>
      <c r="J104" s="54"/>
      <c r="K104" s="55"/>
      <c r="L104" s="55"/>
      <c r="M104" s="55"/>
      <c r="N104" s="55"/>
      <c r="O104" s="55"/>
      <c r="P104" s="55"/>
    </row>
    <row r="105" spans="1:16" s="27" customFormat="1" x14ac:dyDescent="0.2">
      <c r="A105" s="139"/>
      <c r="B105" s="37"/>
      <c r="C105" s="15"/>
      <c r="D105" s="36"/>
      <c r="E105" s="109"/>
      <c r="F105" s="102"/>
      <c r="G105" s="26"/>
    </row>
    <row r="106" spans="1:16" ht="76.5" x14ac:dyDescent="0.2">
      <c r="A106" s="139" t="s">
        <v>127</v>
      </c>
      <c r="B106" s="37" t="s">
        <v>82</v>
      </c>
      <c r="C106" s="8" t="s">
        <v>29</v>
      </c>
      <c r="D106" s="36">
        <v>2</v>
      </c>
      <c r="E106" s="6"/>
      <c r="F106" s="44">
        <f>D106*E106</f>
        <v>0</v>
      </c>
    </row>
    <row r="107" spans="1:16" s="27" customFormat="1" x14ac:dyDescent="0.2">
      <c r="A107" s="139"/>
      <c r="B107" s="37"/>
      <c r="C107" s="8"/>
      <c r="D107" s="36"/>
      <c r="E107" s="6"/>
      <c r="F107" s="44"/>
    </row>
    <row r="108" spans="1:16" x14ac:dyDescent="0.2">
      <c r="A108" s="139" t="s">
        <v>128</v>
      </c>
      <c r="B108" s="37" t="s">
        <v>84</v>
      </c>
      <c r="C108" s="8" t="s">
        <v>29</v>
      </c>
      <c r="D108" s="36">
        <v>0</v>
      </c>
      <c r="E108" s="6"/>
      <c r="F108" s="44">
        <f>D108*E108</f>
        <v>0</v>
      </c>
    </row>
    <row r="109" spans="1:16" x14ac:dyDescent="0.2">
      <c r="A109" s="139"/>
      <c r="B109" s="37"/>
      <c r="C109" s="8"/>
      <c r="D109" s="36"/>
      <c r="E109" s="6"/>
      <c r="F109" s="44"/>
    </row>
    <row r="110" spans="1:16" x14ac:dyDescent="0.2">
      <c r="A110" s="139" t="s">
        <v>129</v>
      </c>
      <c r="B110" s="37" t="s">
        <v>170</v>
      </c>
      <c r="C110" s="8" t="s">
        <v>29</v>
      </c>
      <c r="D110" s="36">
        <v>1</v>
      </c>
      <c r="E110" s="6"/>
      <c r="F110" s="44">
        <f>D110*E110</f>
        <v>0</v>
      </c>
    </row>
    <row r="111" spans="1:16" x14ac:dyDescent="0.2">
      <c r="A111" s="139"/>
      <c r="B111" s="37"/>
      <c r="C111" s="15"/>
      <c r="D111" s="102"/>
      <c r="E111" s="109"/>
      <c r="F111" s="102"/>
    </row>
    <row r="112" spans="1:16" x14ac:dyDescent="0.2">
      <c r="A112" s="139" t="s">
        <v>130</v>
      </c>
      <c r="B112" s="37" t="s">
        <v>35</v>
      </c>
      <c r="C112" s="15" t="s">
        <v>48</v>
      </c>
      <c r="D112" s="6">
        <f>$D$22</f>
        <v>215</v>
      </c>
      <c r="E112" s="109"/>
      <c r="F112" s="102">
        <f>D112*E112</f>
        <v>0</v>
      </c>
    </row>
    <row r="113" spans="1:8" x14ac:dyDescent="0.2">
      <c r="A113" s="139"/>
      <c r="B113" s="37"/>
      <c r="C113" s="8"/>
      <c r="D113" s="6"/>
      <c r="E113" s="6"/>
      <c r="F113" s="6"/>
    </row>
    <row r="114" spans="1:8" ht="51" x14ac:dyDescent="0.2">
      <c r="A114" s="139" t="s">
        <v>131</v>
      </c>
      <c r="B114" s="37" t="s">
        <v>36</v>
      </c>
      <c r="C114" s="15" t="s">
        <v>48</v>
      </c>
      <c r="D114" s="6">
        <f>$D$22</f>
        <v>215</v>
      </c>
      <c r="E114" s="109"/>
      <c r="F114" s="44">
        <f>D114*E114</f>
        <v>0</v>
      </c>
    </row>
    <row r="115" spans="1:8" x14ac:dyDescent="0.2">
      <c r="A115" s="139"/>
      <c r="B115" s="37"/>
      <c r="C115" s="15"/>
      <c r="D115" s="102"/>
      <c r="E115" s="109"/>
      <c r="F115" s="102"/>
    </row>
    <row r="116" spans="1:8" x14ac:dyDescent="0.2">
      <c r="A116" s="138"/>
      <c r="B116" s="13" t="s">
        <v>37</v>
      </c>
      <c r="C116" s="14"/>
      <c r="D116" s="102"/>
      <c r="E116" s="109"/>
      <c r="F116" s="108">
        <f>SUM(F89:F115)</f>
        <v>0</v>
      </c>
    </row>
    <row r="117" spans="1:8" x14ac:dyDescent="0.2">
      <c r="A117" s="138"/>
      <c r="B117" s="13"/>
      <c r="C117" s="14"/>
      <c r="D117" s="102"/>
      <c r="E117" s="109"/>
      <c r="F117" s="108"/>
    </row>
    <row r="118" spans="1:8" x14ac:dyDescent="0.2">
      <c r="A118" s="141" t="s">
        <v>15</v>
      </c>
      <c r="B118" s="122" t="s">
        <v>38</v>
      </c>
      <c r="C118" s="126"/>
      <c r="D118" s="127"/>
      <c r="E118" s="170"/>
      <c r="F118" s="125"/>
    </row>
    <row r="119" spans="1:8" x14ac:dyDescent="0.2">
      <c r="A119" s="139"/>
      <c r="B119" s="37"/>
      <c r="C119" s="15"/>
      <c r="D119" s="102"/>
      <c r="E119" s="109"/>
      <c r="F119" s="102"/>
    </row>
    <row r="120" spans="1:8" ht="25.5" x14ac:dyDescent="0.2">
      <c r="A120" s="139" t="s">
        <v>133</v>
      </c>
      <c r="B120" s="37" t="s">
        <v>149</v>
      </c>
      <c r="C120" s="15" t="s">
        <v>29</v>
      </c>
      <c r="D120" s="102">
        <v>1</v>
      </c>
      <c r="E120" s="109"/>
      <c r="F120" s="44">
        <f>D120*E120</f>
        <v>0</v>
      </c>
      <c r="G120" s="88"/>
      <c r="H120" s="73"/>
    </row>
    <row r="121" spans="1:8" x14ac:dyDescent="0.2">
      <c r="A121" s="139"/>
      <c r="B121" s="37"/>
      <c r="C121" s="15"/>
      <c r="D121" s="102"/>
      <c r="E121" s="109"/>
      <c r="F121" s="102"/>
      <c r="G121" s="88"/>
    </row>
    <row r="122" spans="1:8" x14ac:dyDescent="0.2">
      <c r="A122" s="139" t="s">
        <v>134</v>
      </c>
      <c r="B122" s="37" t="s">
        <v>39</v>
      </c>
      <c r="C122" s="15" t="s">
        <v>29</v>
      </c>
      <c r="D122" s="102">
        <v>1</v>
      </c>
      <c r="E122" s="109"/>
      <c r="F122" s="44">
        <f>D122*E122</f>
        <v>0</v>
      </c>
      <c r="G122" s="88"/>
    </row>
    <row r="123" spans="1:8" x14ac:dyDescent="0.2">
      <c r="A123" s="139"/>
      <c r="B123" s="37"/>
      <c r="C123" s="15"/>
      <c r="D123" s="102"/>
      <c r="E123" s="109"/>
      <c r="F123" s="102"/>
    </row>
    <row r="124" spans="1:8" x14ac:dyDescent="0.2">
      <c r="A124" s="139" t="s">
        <v>135</v>
      </c>
      <c r="B124" s="37" t="s">
        <v>40</v>
      </c>
      <c r="C124" s="15" t="s">
        <v>29</v>
      </c>
      <c r="D124" s="102">
        <v>0</v>
      </c>
      <c r="E124" s="109"/>
      <c r="F124" s="44">
        <f>D124*E124</f>
        <v>0</v>
      </c>
    </row>
    <row r="125" spans="1:8" x14ac:dyDescent="0.2">
      <c r="A125" s="139"/>
      <c r="B125" s="37"/>
      <c r="C125" s="15"/>
      <c r="D125" s="102"/>
      <c r="E125" s="109"/>
      <c r="F125" s="102"/>
    </row>
    <row r="126" spans="1:8" ht="25.5" x14ac:dyDescent="0.2">
      <c r="A126" s="139" t="s">
        <v>136</v>
      </c>
      <c r="B126" s="37" t="s">
        <v>41</v>
      </c>
      <c r="C126" s="15" t="s">
        <v>22</v>
      </c>
      <c r="D126" s="102">
        <v>0</v>
      </c>
      <c r="E126" s="109"/>
      <c r="F126" s="44">
        <f>D126*E126</f>
        <v>0</v>
      </c>
    </row>
    <row r="127" spans="1:8" x14ac:dyDescent="0.2">
      <c r="A127" s="139"/>
      <c r="B127" s="37"/>
      <c r="C127" s="15"/>
      <c r="D127" s="102"/>
      <c r="E127" s="109"/>
      <c r="F127" s="102"/>
    </row>
    <row r="128" spans="1:8" ht="25.5" x14ac:dyDescent="0.2">
      <c r="A128" s="139" t="s">
        <v>137</v>
      </c>
      <c r="B128" s="37" t="s">
        <v>42</v>
      </c>
      <c r="C128" s="15" t="s">
        <v>22</v>
      </c>
      <c r="D128" s="102">
        <v>0</v>
      </c>
      <c r="E128" s="109"/>
      <c r="F128" s="44">
        <f>D128*E128</f>
        <v>0</v>
      </c>
    </row>
    <row r="129" spans="1:36" x14ac:dyDescent="0.2">
      <c r="A129" s="139"/>
      <c r="B129" s="13"/>
      <c r="C129" s="14"/>
      <c r="D129" s="102"/>
      <c r="E129" s="109"/>
      <c r="F129" s="108"/>
    </row>
    <row r="130" spans="1:36" x14ac:dyDescent="0.2">
      <c r="A130" s="138"/>
      <c r="B130" s="13" t="s">
        <v>43</v>
      </c>
      <c r="C130" s="14"/>
      <c r="D130" s="102"/>
      <c r="E130" s="109"/>
      <c r="F130" s="108">
        <f>SUM(F119:F129)</f>
        <v>0</v>
      </c>
    </row>
    <row r="131" spans="1:36" x14ac:dyDescent="0.2">
      <c r="A131" s="50"/>
      <c r="B131" s="51"/>
      <c r="C131" s="99"/>
      <c r="D131" s="110"/>
      <c r="E131" s="110"/>
      <c r="F131" s="110"/>
    </row>
    <row r="132" spans="1:36" x14ac:dyDescent="0.2">
      <c r="A132" s="130" t="s">
        <v>16</v>
      </c>
      <c r="B132" s="131" t="s">
        <v>44</v>
      </c>
      <c r="C132" s="132"/>
      <c r="D132" s="133"/>
      <c r="E132" s="133"/>
      <c r="F132" s="133"/>
    </row>
    <row r="133" spans="1:36" x14ac:dyDescent="0.2">
      <c r="A133" s="50"/>
      <c r="B133" s="51"/>
      <c r="C133" s="99"/>
      <c r="D133" s="110"/>
      <c r="E133" s="110"/>
      <c r="F133" s="110"/>
    </row>
    <row r="134" spans="1:36" s="73" customFormat="1" ht="165.75" x14ac:dyDescent="0.2">
      <c r="A134" s="59" t="s">
        <v>140</v>
      </c>
      <c r="B134" s="60" t="s">
        <v>147</v>
      </c>
      <c r="C134" s="100" t="s">
        <v>29</v>
      </c>
      <c r="D134" s="6">
        <v>1</v>
      </c>
      <c r="E134" s="110"/>
      <c r="F134" s="44">
        <f>D134*E134</f>
        <v>0</v>
      </c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spans="1:36" s="73" customFormat="1" x14ac:dyDescent="0.2">
      <c r="A135" s="137"/>
      <c r="B135" s="61"/>
      <c r="C135" s="101"/>
      <c r="D135" s="111"/>
      <c r="E135" s="111"/>
      <c r="F135" s="11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spans="1:36" s="73" customFormat="1" ht="38.25" x14ac:dyDescent="0.2">
      <c r="A136" s="59" t="s">
        <v>141</v>
      </c>
      <c r="B136" s="37" t="s">
        <v>148</v>
      </c>
      <c r="C136" s="100" t="s">
        <v>29</v>
      </c>
      <c r="D136" s="112">
        <v>1</v>
      </c>
      <c r="E136" s="111"/>
      <c r="F136" s="44">
        <f>D136*E136</f>
        <v>0</v>
      </c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s="73" customFormat="1" x14ac:dyDescent="0.2">
      <c r="A137" s="59"/>
      <c r="B137" s="37"/>
      <c r="C137" s="100"/>
      <c r="D137" s="112"/>
      <c r="E137" s="111"/>
      <c r="F137" s="44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spans="1:36" s="73" customFormat="1" ht="89.25" x14ac:dyDescent="0.2">
      <c r="A138" s="59" t="s">
        <v>142</v>
      </c>
      <c r="B138" s="37" t="s">
        <v>87</v>
      </c>
      <c r="C138" s="101" t="s">
        <v>29</v>
      </c>
      <c r="D138" s="111">
        <v>1</v>
      </c>
      <c r="E138" s="111"/>
      <c r="F138" s="44">
        <f>D138*E138</f>
        <v>0</v>
      </c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spans="1:36" s="73" customFormat="1" x14ac:dyDescent="0.2">
      <c r="A139" s="62"/>
      <c r="B139" s="61"/>
      <c r="C139" s="101"/>
      <c r="D139" s="111"/>
      <c r="E139" s="111"/>
      <c r="F139" s="11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0" spans="1:36" s="73" customFormat="1" x14ac:dyDescent="0.2">
      <c r="A140" s="50" t="s">
        <v>16</v>
      </c>
      <c r="B140" s="56" t="s">
        <v>78</v>
      </c>
      <c r="C140" s="99"/>
      <c r="D140" s="110"/>
      <c r="E140" s="110"/>
      <c r="F140" s="117">
        <f>+SUM(F134:F139)</f>
        <v>0</v>
      </c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</row>
    <row r="141" spans="1:36" s="73" customFormat="1" x14ac:dyDescent="0.2">
      <c r="A141" s="50"/>
      <c r="B141" s="56"/>
      <c r="C141" s="99"/>
      <c r="D141" s="110"/>
      <c r="E141" s="110"/>
      <c r="F141" s="117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</row>
    <row r="142" spans="1:36" s="73" customFormat="1" x14ac:dyDescent="0.2">
      <c r="A142" s="141" t="s">
        <v>144</v>
      </c>
      <c r="B142" s="134" t="s">
        <v>45</v>
      </c>
      <c r="C142" s="135"/>
      <c r="D142" s="125"/>
      <c r="E142" s="170"/>
      <c r="F142" s="136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</row>
    <row r="143" spans="1:36" s="73" customFormat="1" x14ac:dyDescent="0.2">
      <c r="A143" s="139"/>
      <c r="B143" s="37"/>
      <c r="C143" s="14"/>
      <c r="D143" s="102"/>
      <c r="E143" s="109"/>
      <c r="F143" s="106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</row>
    <row r="144" spans="1:36" s="73" customFormat="1" x14ac:dyDescent="0.2">
      <c r="A144" s="139" t="s">
        <v>145</v>
      </c>
      <c r="B144" s="63" t="s">
        <v>46</v>
      </c>
      <c r="C144" s="8" t="s">
        <v>34</v>
      </c>
      <c r="D144" s="102">
        <v>0</v>
      </c>
      <c r="E144" s="109"/>
      <c r="F144" s="44">
        <f>D144*E144</f>
        <v>0</v>
      </c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spans="1:36" s="73" customFormat="1" x14ac:dyDescent="0.2">
      <c r="A145" s="139"/>
      <c r="B145" s="4" t="s">
        <v>160</v>
      </c>
      <c r="C145" s="15"/>
      <c r="D145" s="102"/>
      <c r="E145" s="109"/>
      <c r="F145" s="102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</row>
    <row r="146" spans="1:36" s="73" customFormat="1" ht="38.25" x14ac:dyDescent="0.2">
      <c r="A146" s="139" t="s">
        <v>146</v>
      </c>
      <c r="B146" s="63" t="s">
        <v>47</v>
      </c>
      <c r="C146" s="18" t="s">
        <v>48</v>
      </c>
      <c r="D146" s="6">
        <f>$D$22</f>
        <v>215</v>
      </c>
      <c r="E146" s="106"/>
      <c r="F146" s="44">
        <f>D146*E146</f>
        <v>0</v>
      </c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</row>
    <row r="147" spans="1:36" x14ac:dyDescent="0.2">
      <c r="A147" s="139"/>
      <c r="B147" s="37"/>
      <c r="C147" s="15"/>
      <c r="D147" s="102"/>
      <c r="E147" s="109"/>
      <c r="F147" s="102"/>
    </row>
    <row r="148" spans="1:36" x14ac:dyDescent="0.2">
      <c r="A148" s="138" t="s">
        <v>143</v>
      </c>
      <c r="B148" s="13" t="s">
        <v>76</v>
      </c>
      <c r="C148" s="14"/>
      <c r="D148" s="102"/>
      <c r="E148" s="109"/>
      <c r="F148" s="108">
        <f>SUM(F144:F147)</f>
        <v>0</v>
      </c>
    </row>
    <row r="149" spans="1:36" x14ac:dyDescent="0.2">
      <c r="A149" s="146"/>
      <c r="B149" s="78"/>
      <c r="F149" s="118"/>
    </row>
    <row r="150" spans="1:36" x14ac:dyDescent="0.2">
      <c r="A150" s="146"/>
      <c r="B150" s="78"/>
      <c r="F150" s="118"/>
    </row>
    <row r="151" spans="1:36" x14ac:dyDescent="0.2">
      <c r="A151" s="146"/>
      <c r="B151" s="78"/>
      <c r="F151" s="118"/>
    </row>
    <row r="152" spans="1:36" s="73" customFormat="1" x14ac:dyDescent="0.2">
      <c r="A152" s="146"/>
      <c r="B152" s="78"/>
      <c r="C152" s="79"/>
      <c r="D152" s="77"/>
      <c r="E152" s="171"/>
      <c r="F152" s="118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</row>
    <row r="153" spans="1:36" s="73" customFormat="1" x14ac:dyDescent="0.2">
      <c r="A153" s="146"/>
      <c r="B153" s="78"/>
      <c r="C153" s="79"/>
      <c r="D153" s="77"/>
      <c r="E153" s="172"/>
      <c r="F153" s="118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</row>
    <row r="154" spans="1:36" s="73" customFormat="1" x14ac:dyDescent="0.2">
      <c r="A154" s="147"/>
      <c r="B154" s="67"/>
      <c r="C154" s="79"/>
      <c r="D154" s="77"/>
      <c r="E154" s="171"/>
      <c r="F154" s="119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</row>
    <row r="155" spans="1:36" s="73" customFormat="1" x14ac:dyDescent="0.2">
      <c r="A155" s="147"/>
      <c r="B155" s="67"/>
      <c r="C155" s="79"/>
      <c r="D155" s="77"/>
      <c r="E155" s="171"/>
      <c r="F155" s="119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</row>
    <row r="156" spans="1:36" s="73" customFormat="1" x14ac:dyDescent="0.2">
      <c r="A156" s="147"/>
      <c r="B156" s="67"/>
      <c r="C156" s="79"/>
      <c r="D156" s="77"/>
      <c r="E156" s="171"/>
      <c r="F156" s="119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</row>
    <row r="157" spans="1:36" s="73" customFormat="1" x14ac:dyDescent="0.2">
      <c r="A157" s="147"/>
      <c r="B157" s="67"/>
      <c r="C157" s="79"/>
      <c r="D157" s="77"/>
      <c r="E157" s="171"/>
      <c r="F157" s="119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</row>
    <row r="158" spans="1:36" s="73" customFormat="1" x14ac:dyDescent="0.2">
      <c r="A158" s="147"/>
      <c r="B158" s="67"/>
      <c r="C158" s="79"/>
      <c r="D158" s="77"/>
      <c r="E158" s="171"/>
      <c r="F158" s="119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</row>
    <row r="159" spans="1:36" s="73" customFormat="1" x14ac:dyDescent="0.2">
      <c r="A159" s="147"/>
      <c r="B159" s="67"/>
      <c r="C159" s="75"/>
      <c r="D159" s="77"/>
      <c r="E159" s="114"/>
      <c r="F159" s="114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</row>
    <row r="160" spans="1:36" s="73" customFormat="1" x14ac:dyDescent="0.2">
      <c r="A160" s="147"/>
      <c r="B160" s="67"/>
      <c r="C160" s="75"/>
      <c r="D160" s="77"/>
      <c r="E160" s="114"/>
      <c r="F160" s="114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</row>
    <row r="161" spans="1:36" s="73" customFormat="1" x14ac:dyDescent="0.2">
      <c r="A161" s="147"/>
      <c r="B161" s="67"/>
      <c r="C161" s="75"/>
      <c r="D161" s="77"/>
      <c r="E161" s="114"/>
      <c r="F161" s="114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</row>
    <row r="162" spans="1:36" s="73" customFormat="1" x14ac:dyDescent="0.2">
      <c r="A162" s="147"/>
      <c r="B162" s="67"/>
      <c r="C162" s="75"/>
      <c r="D162" s="77"/>
      <c r="E162" s="114"/>
      <c r="F162" s="114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</row>
    <row r="163" spans="1:36" s="73" customFormat="1" x14ac:dyDescent="0.2">
      <c r="A163" s="147"/>
      <c r="B163" s="67"/>
      <c r="C163" s="75"/>
      <c r="D163" s="77"/>
      <c r="E163" s="114"/>
      <c r="F163" s="114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</row>
    <row r="164" spans="1:36" s="73" customFormat="1" x14ac:dyDescent="0.2">
      <c r="A164" s="147"/>
      <c r="B164" s="67"/>
      <c r="C164" s="75"/>
      <c r="D164" s="77"/>
      <c r="E164" s="114"/>
      <c r="F164" s="114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</row>
    <row r="165" spans="1:36" s="73" customFormat="1" x14ac:dyDescent="0.2">
      <c r="A165" s="147"/>
      <c r="B165" s="67"/>
      <c r="C165" s="75"/>
      <c r="D165" s="77"/>
      <c r="E165" s="114"/>
      <c r="F165" s="114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</row>
    <row r="166" spans="1:36" s="73" customFormat="1" x14ac:dyDescent="0.2">
      <c r="A166" s="147"/>
      <c r="B166" s="67"/>
      <c r="C166" s="75"/>
      <c r="D166" s="77"/>
      <c r="E166" s="114"/>
      <c r="F166" s="114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</row>
    <row r="167" spans="1:36" s="73" customFormat="1" x14ac:dyDescent="0.2">
      <c r="A167" s="147"/>
      <c r="B167" s="67"/>
      <c r="C167" s="75"/>
      <c r="D167" s="77"/>
      <c r="E167" s="114"/>
      <c r="F167" s="114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</row>
    <row r="168" spans="1:36" s="73" customFormat="1" x14ac:dyDescent="0.2">
      <c r="A168" s="147"/>
      <c r="B168" s="67"/>
      <c r="C168" s="75"/>
      <c r="D168" s="77"/>
      <c r="E168" s="114"/>
      <c r="F168" s="114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</row>
    <row r="169" spans="1:36" x14ac:dyDescent="0.2">
      <c r="C169" s="75"/>
      <c r="E169" s="114"/>
      <c r="F169" s="114"/>
    </row>
    <row r="170" spans="1:36" x14ac:dyDescent="0.2">
      <c r="C170" s="75"/>
      <c r="E170" s="114"/>
      <c r="F170" s="114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&amp;C&amp;A</oddFooter>
  </headerFooter>
  <rowBreaks count="2" manualBreakCount="2">
    <brk id="39" max="16383" man="1"/>
    <brk id="13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A73A1-0B9F-42EF-9E64-6F4D2FCFE2C3}">
  <sheetPr>
    <pageSetUpPr fitToPage="1"/>
  </sheetPr>
  <dimension ref="A1:AJ168"/>
  <sheetViews>
    <sheetView view="pageLayout" zoomScale="85" zoomScaleNormal="100" zoomScalePageLayoutView="85" workbookViewId="0">
      <selection activeCell="E22" sqref="E22"/>
    </sheetView>
  </sheetViews>
  <sheetFormatPr defaultColWidth="10.28515625" defaultRowHeight="12.75" x14ac:dyDescent="0.2"/>
  <cols>
    <col min="1" max="1" width="5.7109375" style="147" customWidth="1"/>
    <col min="2" max="2" width="43.140625" style="67" customWidth="1"/>
    <col min="3" max="3" width="8.140625" style="79" bestFit="1" customWidth="1"/>
    <col min="4" max="4" width="10" style="77" customWidth="1"/>
    <col min="5" max="5" width="10" style="171" customWidth="1"/>
    <col min="6" max="6" width="11.42578125" style="119" customWidth="1"/>
    <col min="7" max="7" width="8.42578125" style="73" customWidth="1"/>
    <col min="8" max="8" width="8.42578125" style="70" customWidth="1"/>
    <col min="9" max="16384" width="10.28515625" style="70"/>
  </cols>
  <sheetData>
    <row r="1" spans="1:36" s="27" customForma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36" s="27" customFormat="1" x14ac:dyDescent="0.2">
      <c r="A2" s="180"/>
      <c r="B2" s="181"/>
      <c r="C2" s="181"/>
      <c r="D2" s="181"/>
      <c r="E2" s="181"/>
      <c r="F2" s="182"/>
      <c r="G2" s="26"/>
    </row>
    <row r="3" spans="1:36" s="71" customFormat="1" ht="25.5" x14ac:dyDescent="0.2">
      <c r="A3" s="153" t="s">
        <v>0</v>
      </c>
      <c r="B3" s="154" t="s">
        <v>1</v>
      </c>
      <c r="C3" s="155" t="s">
        <v>2</v>
      </c>
      <c r="D3" s="156" t="s">
        <v>3</v>
      </c>
      <c r="E3" s="157" t="s">
        <v>4</v>
      </c>
      <c r="F3" s="157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36" x14ac:dyDescent="0.2">
      <c r="A4" s="28"/>
      <c r="B4" s="29"/>
      <c r="C4" s="30"/>
      <c r="D4" s="31"/>
      <c r="E4" s="105"/>
      <c r="F4" s="105"/>
      <c r="G4" s="70"/>
    </row>
    <row r="5" spans="1:36" s="27" customFormat="1" x14ac:dyDescent="0.2">
      <c r="A5" s="138"/>
      <c r="B5" s="22" t="s">
        <v>169</v>
      </c>
      <c r="C5" s="14"/>
      <c r="D5" s="36"/>
      <c r="E5" s="109"/>
      <c r="F5" s="106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1:36" s="27" customFormat="1" x14ac:dyDescent="0.2">
      <c r="A6" s="138"/>
      <c r="B6" s="22"/>
      <c r="C6" s="14"/>
      <c r="D6" s="36"/>
      <c r="E6" s="109"/>
      <c r="F6" s="106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</row>
    <row r="7" spans="1:36" s="27" customFormat="1" x14ac:dyDescent="0.2">
      <c r="A7" s="138"/>
      <c r="B7" s="13" t="s">
        <v>9</v>
      </c>
      <c r="C7" s="18"/>
      <c r="D7" s="1"/>
      <c r="E7" s="106"/>
      <c r="F7" s="106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6" s="27" customFormat="1" x14ac:dyDescent="0.2">
      <c r="A8" s="139"/>
      <c r="B8" s="33"/>
      <c r="C8" s="18"/>
      <c r="D8" s="1"/>
      <c r="E8" s="106"/>
      <c r="F8" s="106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6" s="27" customFormat="1" x14ac:dyDescent="0.2">
      <c r="A9" s="138" t="s">
        <v>10</v>
      </c>
      <c r="B9" s="22" t="str">
        <f>+B38</f>
        <v xml:space="preserve"> Skupaj PRIPRAVLJALNA DELA:</v>
      </c>
      <c r="C9" s="14"/>
      <c r="D9" s="92"/>
      <c r="E9" s="44"/>
      <c r="F9" s="108">
        <f>+F38</f>
        <v>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6" s="27" customFormat="1" x14ac:dyDescent="0.2">
      <c r="A10" s="138" t="s">
        <v>11</v>
      </c>
      <c r="B10" s="22" t="str">
        <f>+B81</f>
        <v xml:space="preserve"> Skupaj ZEMELJSKA DELA:</v>
      </c>
      <c r="C10" s="23"/>
      <c r="D10" s="39"/>
      <c r="E10" s="107"/>
      <c r="F10" s="108">
        <f>+F81</f>
        <v>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6" s="73" customFormat="1" x14ac:dyDescent="0.2">
      <c r="A11" s="138" t="s">
        <v>12</v>
      </c>
      <c r="B11" s="149" t="str">
        <f>B86</f>
        <v xml:space="preserve"> Skupaj CESTARSKA DELA:</v>
      </c>
      <c r="C11" s="5"/>
      <c r="D11" s="14"/>
      <c r="E11" s="6"/>
      <c r="F11" s="108">
        <f>F86</f>
        <v>0</v>
      </c>
      <c r="H11" s="70"/>
      <c r="I11" s="70"/>
      <c r="J11" s="70"/>
    </row>
    <row r="12" spans="1:36" s="27" customFormat="1" x14ac:dyDescent="0.2">
      <c r="A12" s="138" t="s">
        <v>13</v>
      </c>
      <c r="B12" s="22" t="str">
        <f>+B114</f>
        <v xml:space="preserve"> Skupaj KANALIZACIJSKA DELA:</v>
      </c>
      <c r="C12" s="23"/>
      <c r="D12" s="39"/>
      <c r="E12" s="107"/>
      <c r="F12" s="108">
        <f>+F114</f>
        <v>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</row>
    <row r="13" spans="1:36" s="27" customFormat="1" x14ac:dyDescent="0.2">
      <c r="A13" s="138" t="s">
        <v>14</v>
      </c>
      <c r="B13" s="22" t="str">
        <f>+B128</f>
        <v xml:space="preserve"> Skupaj KRIŽANJA:</v>
      </c>
      <c r="C13" s="23"/>
      <c r="D13" s="39"/>
      <c r="E13" s="107"/>
      <c r="F13" s="108">
        <f>+F128</f>
        <v>0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</row>
    <row r="14" spans="1:36" s="27" customFormat="1" x14ac:dyDescent="0.2">
      <c r="A14" s="138" t="s">
        <v>15</v>
      </c>
      <c r="B14" s="22" t="str">
        <f>+B138</f>
        <v xml:space="preserve"> Skupaj ODCEPI za HP:</v>
      </c>
      <c r="C14" s="23"/>
      <c r="D14" s="39"/>
      <c r="E14" s="107"/>
      <c r="F14" s="108">
        <f>+F138</f>
        <v>0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</row>
    <row r="15" spans="1:36" s="27" customFormat="1" x14ac:dyDescent="0.2">
      <c r="A15" s="138" t="s">
        <v>16</v>
      </c>
      <c r="B15" s="22" t="str">
        <f>+B146</f>
        <v xml:space="preserve"> Skupaj ZAKLJUČNA DELA:</v>
      </c>
      <c r="C15" s="23"/>
      <c r="D15" s="39"/>
      <c r="E15" s="107"/>
      <c r="F15" s="108">
        <f>F146</f>
        <v>0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1:36" s="27" customFormat="1" x14ac:dyDescent="0.2">
      <c r="A16" s="138"/>
      <c r="B16" s="24" t="s">
        <v>77</v>
      </c>
      <c r="C16" s="23" t="s">
        <v>17</v>
      </c>
      <c r="D16" s="39"/>
      <c r="E16" s="107"/>
      <c r="F16" s="108">
        <f>SUM(F9:F15)*0.1</f>
        <v>0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s="27" customFormat="1" x14ac:dyDescent="0.2">
      <c r="A17" s="138"/>
      <c r="B17" s="25"/>
      <c r="C17" s="18"/>
      <c r="D17" s="1"/>
      <c r="E17" s="106"/>
      <c r="F17" s="106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s="27" customFormat="1" x14ac:dyDescent="0.2">
      <c r="A18" s="140"/>
      <c r="B18" s="82" t="s">
        <v>8</v>
      </c>
      <c r="C18" s="83"/>
      <c r="D18" s="22"/>
      <c r="E18" s="167"/>
      <c r="F18" s="108">
        <f>SUM(F8:F17)</f>
        <v>0</v>
      </c>
      <c r="G18" s="73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</row>
    <row r="19" spans="1:36" x14ac:dyDescent="0.2">
      <c r="A19" s="138"/>
      <c r="B19" s="13"/>
      <c r="C19" s="14"/>
      <c r="D19" s="36"/>
      <c r="E19" s="109"/>
      <c r="F19" s="106"/>
    </row>
    <row r="20" spans="1:36" x14ac:dyDescent="0.2">
      <c r="A20" s="141" t="s">
        <v>10</v>
      </c>
      <c r="B20" s="122" t="s">
        <v>18</v>
      </c>
      <c r="C20" s="123"/>
      <c r="D20" s="124"/>
      <c r="E20" s="168"/>
      <c r="F20" s="125"/>
    </row>
    <row r="21" spans="1:36" x14ac:dyDescent="0.2">
      <c r="A21" s="138"/>
      <c r="B21" s="13"/>
      <c r="C21" s="23"/>
      <c r="D21" s="39"/>
      <c r="E21" s="169"/>
      <c r="F21" s="108"/>
    </row>
    <row r="22" spans="1:36" s="121" customFormat="1" ht="38.25" x14ac:dyDescent="0.2">
      <c r="A22" s="142" t="s">
        <v>102</v>
      </c>
      <c r="B22" s="65" t="s">
        <v>58</v>
      </c>
      <c r="C22" s="8" t="s">
        <v>59</v>
      </c>
      <c r="D22" s="6">
        <v>34</v>
      </c>
      <c r="E22" s="6"/>
      <c r="F22" s="6">
        <f>+D22*E22</f>
        <v>0</v>
      </c>
      <c r="G22" s="87"/>
    </row>
    <row r="23" spans="1:36" s="121" customFormat="1" x14ac:dyDescent="0.2">
      <c r="A23" s="142"/>
      <c r="B23" s="65"/>
      <c r="C23" s="8"/>
      <c r="D23" s="6"/>
      <c r="E23" s="6"/>
      <c r="F23" s="6"/>
      <c r="G23" s="87"/>
    </row>
    <row r="24" spans="1:36" s="121" customFormat="1" ht="38.25" x14ac:dyDescent="0.2">
      <c r="A24" s="142" t="s">
        <v>103</v>
      </c>
      <c r="B24" s="65" t="s">
        <v>60</v>
      </c>
      <c r="C24" s="8" t="s">
        <v>34</v>
      </c>
      <c r="D24" s="6">
        <v>2</v>
      </c>
      <c r="E24" s="6"/>
      <c r="F24" s="6">
        <f t="shared" ref="F24" si="0">+D24*E24</f>
        <v>0</v>
      </c>
      <c r="G24" s="87"/>
    </row>
    <row r="25" spans="1:36" s="121" customFormat="1" x14ac:dyDescent="0.2">
      <c r="A25" s="142"/>
      <c r="B25" s="66"/>
      <c r="C25" s="15"/>
      <c r="D25" s="6"/>
      <c r="E25" s="6"/>
      <c r="F25" s="6"/>
      <c r="G25" s="87"/>
    </row>
    <row r="26" spans="1:36" s="121" customFormat="1" ht="25.5" x14ac:dyDescent="0.2">
      <c r="A26" s="142" t="s">
        <v>104</v>
      </c>
      <c r="B26" s="66" t="s">
        <v>61</v>
      </c>
      <c r="C26" s="8" t="s">
        <v>34</v>
      </c>
      <c r="D26" s="6">
        <v>0</v>
      </c>
      <c r="E26" s="102"/>
      <c r="F26" s="6">
        <f t="shared" ref="F26" si="1">+D26*E26</f>
        <v>0</v>
      </c>
      <c r="G26" s="87"/>
    </row>
    <row r="27" spans="1:36" s="121" customFormat="1" x14ac:dyDescent="0.2">
      <c r="A27" s="142"/>
      <c r="B27" s="4" t="s">
        <v>160</v>
      </c>
      <c r="C27" s="8"/>
      <c r="D27" s="6"/>
      <c r="E27" s="6"/>
      <c r="F27" s="6"/>
      <c r="G27" s="87"/>
    </row>
    <row r="28" spans="1:36" s="121" customFormat="1" x14ac:dyDescent="0.2">
      <c r="A28" s="142" t="s">
        <v>105</v>
      </c>
      <c r="B28" s="65" t="s">
        <v>63</v>
      </c>
      <c r="C28" s="8" t="s">
        <v>34</v>
      </c>
      <c r="D28" s="6">
        <v>0</v>
      </c>
      <c r="E28" s="6"/>
      <c r="F28" s="6">
        <f t="shared" ref="F28" si="2">+D28*E28</f>
        <v>0</v>
      </c>
      <c r="G28" s="87"/>
    </row>
    <row r="29" spans="1:36" s="121" customFormat="1" x14ac:dyDescent="0.2">
      <c r="A29" s="142"/>
      <c r="B29" s="4" t="s">
        <v>160</v>
      </c>
      <c r="C29" s="8"/>
      <c r="D29" s="6"/>
      <c r="E29" s="6"/>
      <c r="F29" s="6"/>
      <c r="G29" s="87"/>
    </row>
    <row r="30" spans="1:36" s="121" customFormat="1" ht="38.25" x14ac:dyDescent="0.2">
      <c r="A30" s="142" t="s">
        <v>106</v>
      </c>
      <c r="B30" s="65" t="s">
        <v>64</v>
      </c>
      <c r="C30" s="8" t="s">
        <v>34</v>
      </c>
      <c r="D30" s="6">
        <v>0</v>
      </c>
      <c r="E30" s="6"/>
      <c r="F30" s="6">
        <f t="shared" ref="F30" si="3">+D30*E30</f>
        <v>0</v>
      </c>
      <c r="G30" s="87"/>
    </row>
    <row r="31" spans="1:36" s="121" customFormat="1" x14ac:dyDescent="0.2">
      <c r="A31" s="142"/>
      <c r="B31" s="4" t="s">
        <v>160</v>
      </c>
      <c r="C31" s="18"/>
      <c r="D31" s="106"/>
      <c r="E31" s="106"/>
      <c r="F31" s="6"/>
    </row>
    <row r="32" spans="1:36" s="121" customFormat="1" ht="63.75" x14ac:dyDescent="0.2">
      <c r="A32" s="142" t="s">
        <v>107</v>
      </c>
      <c r="B32" s="33" t="s">
        <v>65</v>
      </c>
      <c r="C32" s="8" t="s">
        <v>34</v>
      </c>
      <c r="D32" s="106">
        <v>0</v>
      </c>
      <c r="E32" s="106"/>
      <c r="F32" s="6">
        <f t="shared" ref="F32" si="4">+D32*E32</f>
        <v>0</v>
      </c>
    </row>
    <row r="33" spans="1:10" s="121" customFormat="1" x14ac:dyDescent="0.2">
      <c r="A33" s="142"/>
      <c r="B33" s="4" t="s">
        <v>160</v>
      </c>
      <c r="C33" s="18"/>
      <c r="D33" s="106"/>
      <c r="E33" s="106"/>
      <c r="F33" s="6"/>
    </row>
    <row r="34" spans="1:10" s="121" customFormat="1" ht="38.25" x14ac:dyDescent="0.2">
      <c r="A34" s="142" t="s">
        <v>108</v>
      </c>
      <c r="B34" s="38" t="s">
        <v>81</v>
      </c>
      <c r="C34" s="18" t="s">
        <v>24</v>
      </c>
      <c r="D34" s="106">
        <v>4</v>
      </c>
      <c r="E34" s="106"/>
      <c r="F34" s="6">
        <f t="shared" ref="F34" si="5">+D34*E34</f>
        <v>0</v>
      </c>
    </row>
    <row r="35" spans="1:10" s="73" customFormat="1" x14ac:dyDescent="0.2">
      <c r="A35" s="142"/>
      <c r="B35" s="38"/>
      <c r="C35" s="18"/>
      <c r="D35" s="106"/>
      <c r="E35" s="106"/>
      <c r="F35" s="6"/>
      <c r="H35" s="70"/>
      <c r="I35" s="70"/>
      <c r="J35" s="70"/>
    </row>
    <row r="36" spans="1:10" x14ac:dyDescent="0.2">
      <c r="A36" s="142" t="s">
        <v>152</v>
      </c>
      <c r="B36" s="38" t="s">
        <v>155</v>
      </c>
      <c r="C36" s="18" t="s">
        <v>29</v>
      </c>
      <c r="D36" s="106">
        <v>0</v>
      </c>
      <c r="E36" s="106"/>
      <c r="F36" s="6">
        <f>+ROUND(D36*E36,2)</f>
        <v>0</v>
      </c>
    </row>
    <row r="37" spans="1:10" x14ac:dyDescent="0.2">
      <c r="A37" s="139"/>
      <c r="B37" s="4" t="s">
        <v>160</v>
      </c>
      <c r="C37" s="15"/>
      <c r="D37" s="102"/>
      <c r="E37" s="109"/>
      <c r="F37" s="102"/>
    </row>
    <row r="38" spans="1:10" x14ac:dyDescent="0.2">
      <c r="A38" s="139"/>
      <c r="B38" s="13" t="s">
        <v>20</v>
      </c>
      <c r="C38" s="23"/>
      <c r="D38" s="107"/>
      <c r="E38" s="169"/>
      <c r="F38" s="107">
        <f>SUM(F22:F36)</f>
        <v>0</v>
      </c>
    </row>
    <row r="39" spans="1:10" x14ac:dyDescent="0.2">
      <c r="A39" s="139"/>
      <c r="B39" s="13"/>
      <c r="C39" s="23"/>
      <c r="D39" s="107"/>
      <c r="E39" s="169"/>
      <c r="F39" s="107"/>
    </row>
    <row r="40" spans="1:10" x14ac:dyDescent="0.2">
      <c r="A40" s="141" t="s">
        <v>11</v>
      </c>
      <c r="B40" s="122" t="s">
        <v>21</v>
      </c>
      <c r="C40" s="126"/>
      <c r="D40" s="127"/>
      <c r="E40" s="170"/>
      <c r="F40" s="125"/>
    </row>
    <row r="41" spans="1:10" x14ac:dyDescent="0.2">
      <c r="A41" s="139"/>
      <c r="B41" s="166" t="s">
        <v>161</v>
      </c>
      <c r="C41" s="5"/>
      <c r="D41" s="102"/>
      <c r="E41" s="109"/>
      <c r="F41" s="102"/>
    </row>
    <row r="42" spans="1:10" ht="51" x14ac:dyDescent="0.2">
      <c r="A42" s="139" t="s">
        <v>109</v>
      </c>
      <c r="B42" s="68" t="s">
        <v>79</v>
      </c>
      <c r="C42" s="35" t="s">
        <v>48</v>
      </c>
      <c r="D42" s="49">
        <v>0</v>
      </c>
      <c r="E42" s="109"/>
      <c r="F42" s="102">
        <f>D42*E42</f>
        <v>0</v>
      </c>
    </row>
    <row r="43" spans="1:10" x14ac:dyDescent="0.2">
      <c r="A43" s="139"/>
      <c r="B43" s="68"/>
      <c r="C43" s="35"/>
      <c r="D43" s="49"/>
      <c r="E43" s="109"/>
      <c r="F43" s="102"/>
    </row>
    <row r="44" spans="1:10" ht="38.25" x14ac:dyDescent="0.2">
      <c r="A44" s="139" t="s">
        <v>110</v>
      </c>
      <c r="B44" s="89" t="s">
        <v>99</v>
      </c>
      <c r="C44" s="35" t="s">
        <v>19</v>
      </c>
      <c r="D44" s="6">
        <v>0</v>
      </c>
      <c r="E44" s="109"/>
      <c r="F44" s="102">
        <f>D44*E44</f>
        <v>0</v>
      </c>
    </row>
    <row r="45" spans="1:10" x14ac:dyDescent="0.2">
      <c r="A45" s="139"/>
      <c r="B45" s="37"/>
      <c r="C45" s="15"/>
      <c r="D45" s="102"/>
      <c r="E45" s="109"/>
      <c r="F45" s="102"/>
    </row>
    <row r="46" spans="1:10" ht="51" x14ac:dyDescent="0.2">
      <c r="A46" s="139" t="s">
        <v>111</v>
      </c>
      <c r="B46" s="40" t="s">
        <v>151</v>
      </c>
      <c r="C46" s="35" t="s">
        <v>48</v>
      </c>
      <c r="D46" s="6">
        <v>0</v>
      </c>
      <c r="E46" s="109"/>
      <c r="F46" s="102">
        <f>D46*E46</f>
        <v>0</v>
      </c>
    </row>
    <row r="47" spans="1:10" x14ac:dyDescent="0.2">
      <c r="A47" s="139"/>
      <c r="B47" s="40"/>
      <c r="C47" s="8"/>
      <c r="D47" s="6"/>
      <c r="E47" s="109"/>
      <c r="F47" s="102"/>
    </row>
    <row r="48" spans="1:10" ht="38.25" x14ac:dyDescent="0.2">
      <c r="A48" s="139" t="s">
        <v>112</v>
      </c>
      <c r="B48" s="38" t="s">
        <v>150</v>
      </c>
      <c r="C48" s="8"/>
      <c r="D48" s="152">
        <v>63</v>
      </c>
      <c r="E48" s="109"/>
      <c r="F48" s="102"/>
    </row>
    <row r="49" spans="1:16" x14ac:dyDescent="0.2">
      <c r="A49" s="139"/>
      <c r="B49" s="173" t="s">
        <v>93</v>
      </c>
      <c r="C49" s="8" t="s">
        <v>23</v>
      </c>
      <c r="D49" s="6">
        <f>D48*0.8</f>
        <v>50.400000000000006</v>
      </c>
      <c r="E49" s="109"/>
      <c r="F49" s="102">
        <f>D49*E49</f>
        <v>0</v>
      </c>
    </row>
    <row r="50" spans="1:16" x14ac:dyDescent="0.2">
      <c r="A50" s="139"/>
      <c r="B50" s="173" t="s">
        <v>175</v>
      </c>
      <c r="C50" s="8" t="s">
        <v>23</v>
      </c>
      <c r="D50" s="6">
        <f>D48*0.05</f>
        <v>3.1500000000000004</v>
      </c>
      <c r="E50" s="109"/>
      <c r="F50" s="102">
        <f>D50*E50</f>
        <v>0</v>
      </c>
    </row>
    <row r="51" spans="1:16" x14ac:dyDescent="0.2">
      <c r="A51" s="139"/>
      <c r="B51" s="173" t="s">
        <v>176</v>
      </c>
      <c r="C51" s="8" t="s">
        <v>23</v>
      </c>
      <c r="D51" s="6">
        <f>D49*0.15</f>
        <v>7.5600000000000005</v>
      </c>
      <c r="E51" s="109"/>
      <c r="F51" s="102">
        <f>D51*E51</f>
        <v>0</v>
      </c>
    </row>
    <row r="52" spans="1:16" x14ac:dyDescent="0.2">
      <c r="A52" s="139"/>
      <c r="B52" s="4"/>
      <c r="C52" s="8"/>
      <c r="D52" s="6"/>
      <c r="E52" s="109"/>
      <c r="F52" s="102"/>
    </row>
    <row r="53" spans="1:16" ht="38.25" x14ac:dyDescent="0.2">
      <c r="A53" s="139" t="s">
        <v>113</v>
      </c>
      <c r="B53" s="38" t="s">
        <v>100</v>
      </c>
      <c r="C53" s="8"/>
      <c r="D53" s="152">
        <v>0</v>
      </c>
      <c r="E53" s="109"/>
      <c r="F53" s="102"/>
    </row>
    <row r="54" spans="1:16" x14ac:dyDescent="0.2">
      <c r="A54" s="139"/>
      <c r="B54" s="173" t="s">
        <v>93</v>
      </c>
      <c r="C54" s="8" t="s">
        <v>23</v>
      </c>
      <c r="D54" s="6">
        <f>D53*0.8</f>
        <v>0</v>
      </c>
      <c r="E54" s="109"/>
      <c r="F54" s="102">
        <f>D54*E54</f>
        <v>0</v>
      </c>
    </row>
    <row r="55" spans="1:16" s="73" customFormat="1" x14ac:dyDescent="0.2">
      <c r="A55" s="139"/>
      <c r="B55" s="173" t="s">
        <v>175</v>
      </c>
      <c r="C55" s="8" t="s">
        <v>23</v>
      </c>
      <c r="D55" s="6">
        <f>D53*0.05</f>
        <v>0</v>
      </c>
      <c r="E55" s="109"/>
      <c r="F55" s="102">
        <f>D55*E55</f>
        <v>0</v>
      </c>
      <c r="H55" s="70"/>
      <c r="I55" s="70"/>
      <c r="J55" s="70"/>
      <c r="K55" s="70"/>
      <c r="L55" s="70"/>
      <c r="M55" s="70"/>
      <c r="N55" s="70"/>
      <c r="O55" s="70"/>
      <c r="P55" s="70"/>
    </row>
    <row r="56" spans="1:16" s="73" customFormat="1" x14ac:dyDescent="0.2">
      <c r="A56" s="139"/>
      <c r="B56" s="173" t="s">
        <v>176</v>
      </c>
      <c r="C56" s="8" t="s">
        <v>23</v>
      </c>
      <c r="D56" s="6">
        <f>D54*0.15</f>
        <v>0</v>
      </c>
      <c r="E56" s="109"/>
      <c r="F56" s="102">
        <f>D56*E56</f>
        <v>0</v>
      </c>
      <c r="H56" s="70"/>
      <c r="I56" s="70"/>
      <c r="J56" s="70"/>
      <c r="K56" s="70"/>
      <c r="L56" s="70"/>
      <c r="M56" s="70"/>
      <c r="N56" s="70"/>
      <c r="O56" s="70"/>
      <c r="P56" s="70"/>
    </row>
    <row r="57" spans="1:16" s="73" customFormat="1" x14ac:dyDescent="0.2">
      <c r="A57" s="139"/>
      <c r="B57" s="4"/>
      <c r="C57" s="8"/>
      <c r="D57" s="6"/>
      <c r="E57" s="109"/>
      <c r="F57" s="102"/>
      <c r="H57" s="70"/>
      <c r="I57" s="70"/>
      <c r="J57" s="70"/>
      <c r="K57" s="70"/>
      <c r="L57" s="70"/>
      <c r="M57" s="70"/>
      <c r="N57" s="70"/>
      <c r="O57" s="70"/>
      <c r="P57" s="70"/>
    </row>
    <row r="58" spans="1:16" ht="38.25" x14ac:dyDescent="0.2">
      <c r="A58" s="139" t="s">
        <v>114</v>
      </c>
      <c r="B58" s="37" t="s">
        <v>66</v>
      </c>
      <c r="C58" s="8" t="s">
        <v>23</v>
      </c>
      <c r="D58" s="152">
        <v>7</v>
      </c>
      <c r="E58" s="109"/>
      <c r="F58" s="102"/>
    </row>
    <row r="59" spans="1:16" x14ac:dyDescent="0.2">
      <c r="A59" s="139"/>
      <c r="B59" s="173" t="s">
        <v>93</v>
      </c>
      <c r="C59" s="8" t="s">
        <v>23</v>
      </c>
      <c r="D59" s="6">
        <f>D58*0.8</f>
        <v>5.6000000000000005</v>
      </c>
      <c r="E59" s="109"/>
      <c r="F59" s="102">
        <f>D59*E59</f>
        <v>0</v>
      </c>
    </row>
    <row r="60" spans="1:16" s="73" customFormat="1" x14ac:dyDescent="0.2">
      <c r="A60" s="139"/>
      <c r="B60" s="173" t="s">
        <v>175</v>
      </c>
      <c r="C60" s="8" t="s">
        <v>23</v>
      </c>
      <c r="D60" s="6">
        <f>D58*0.05</f>
        <v>0.35000000000000003</v>
      </c>
      <c r="E60" s="109"/>
      <c r="F60" s="102">
        <f>D60*E60</f>
        <v>0</v>
      </c>
      <c r="H60" s="70"/>
      <c r="I60" s="70"/>
      <c r="J60" s="70"/>
      <c r="K60" s="70"/>
      <c r="L60" s="70"/>
      <c r="M60" s="70"/>
      <c r="N60" s="70"/>
      <c r="O60" s="70"/>
      <c r="P60" s="70"/>
    </row>
    <row r="61" spans="1:16" s="73" customFormat="1" x14ac:dyDescent="0.2">
      <c r="A61" s="139"/>
      <c r="B61" s="173" t="s">
        <v>176</v>
      </c>
      <c r="C61" s="8" t="s">
        <v>23</v>
      </c>
      <c r="D61" s="6">
        <f>D59*0.15</f>
        <v>0.84000000000000008</v>
      </c>
      <c r="E61" s="109"/>
      <c r="F61" s="102">
        <f>D61*E61</f>
        <v>0</v>
      </c>
      <c r="H61" s="70"/>
      <c r="I61" s="70"/>
      <c r="J61" s="70"/>
      <c r="K61" s="70"/>
      <c r="L61" s="70"/>
      <c r="M61" s="70"/>
      <c r="N61" s="70"/>
      <c r="O61" s="70"/>
      <c r="P61" s="70"/>
    </row>
    <row r="62" spans="1:16" s="73" customFormat="1" x14ac:dyDescent="0.2">
      <c r="A62" s="139"/>
      <c r="B62" s="4"/>
      <c r="C62" s="8"/>
      <c r="D62" s="6"/>
      <c r="E62" s="109"/>
      <c r="F62" s="102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43" customFormat="1" ht="25.5" x14ac:dyDescent="0.2">
      <c r="A63" s="139" t="s">
        <v>115</v>
      </c>
      <c r="B63" s="37" t="s">
        <v>25</v>
      </c>
      <c r="C63" s="8" t="s">
        <v>26</v>
      </c>
      <c r="D63" s="6">
        <v>36</v>
      </c>
      <c r="E63" s="109"/>
      <c r="F63" s="102">
        <f>D63*E63</f>
        <v>0</v>
      </c>
      <c r="G63" s="42"/>
    </row>
    <row r="64" spans="1:16" s="43" customFormat="1" x14ac:dyDescent="0.2">
      <c r="A64" s="139"/>
      <c r="B64" s="41"/>
      <c r="C64" s="98"/>
      <c r="D64" s="6"/>
      <c r="E64" s="110"/>
      <c r="F64" s="110"/>
      <c r="G64" s="73"/>
    </row>
    <row r="65" spans="1:10" ht="38.25" x14ac:dyDescent="0.2">
      <c r="A65" s="139" t="s">
        <v>116</v>
      </c>
      <c r="B65" s="41" t="s">
        <v>83</v>
      </c>
      <c r="C65" s="98" t="s">
        <v>23</v>
      </c>
      <c r="D65" s="6">
        <v>4</v>
      </c>
      <c r="E65" s="110"/>
      <c r="F65" s="102">
        <f>D65*E65</f>
        <v>0</v>
      </c>
    </row>
    <row r="66" spans="1:10" x14ac:dyDescent="0.2">
      <c r="A66" s="139"/>
      <c r="B66" s="37"/>
      <c r="C66" s="8"/>
      <c r="D66" s="6"/>
      <c r="E66" s="109"/>
      <c r="F66" s="102"/>
    </row>
    <row r="67" spans="1:10" ht="63.75" x14ac:dyDescent="0.2">
      <c r="A67" s="139" t="s">
        <v>117</v>
      </c>
      <c r="B67" s="37" t="s">
        <v>27</v>
      </c>
      <c r="C67" s="8" t="s">
        <v>23</v>
      </c>
      <c r="D67" s="6">
        <v>25</v>
      </c>
      <c r="E67" s="109"/>
      <c r="F67" s="102">
        <f>D67*E67</f>
        <v>0</v>
      </c>
    </row>
    <row r="68" spans="1:10" x14ac:dyDescent="0.2">
      <c r="A68" s="139"/>
      <c r="B68" s="37"/>
      <c r="C68" s="8"/>
      <c r="D68" s="6"/>
      <c r="E68" s="109"/>
      <c r="F68" s="102"/>
    </row>
    <row r="69" spans="1:10" ht="38.25" x14ac:dyDescent="0.2">
      <c r="A69" s="139" t="s">
        <v>118</v>
      </c>
      <c r="B69" s="37" t="s">
        <v>67</v>
      </c>
      <c r="C69" s="8"/>
      <c r="D69" s="152">
        <v>31</v>
      </c>
      <c r="E69" s="109"/>
      <c r="F69" s="102"/>
    </row>
    <row r="70" spans="1:10" x14ac:dyDescent="0.2">
      <c r="A70" s="139"/>
      <c r="B70" s="45" t="s">
        <v>177</v>
      </c>
      <c r="C70" s="8" t="s">
        <v>23</v>
      </c>
      <c r="D70" s="109">
        <f>0.2*D69</f>
        <v>6.2</v>
      </c>
      <c r="E70" s="109"/>
      <c r="F70" s="102">
        <f>D70*E70</f>
        <v>0</v>
      </c>
    </row>
    <row r="71" spans="1:10" x14ac:dyDescent="0.2">
      <c r="A71" s="139"/>
      <c r="B71" s="45" t="s">
        <v>178</v>
      </c>
      <c r="C71" s="8" t="s">
        <v>23</v>
      </c>
      <c r="D71" s="109">
        <f>0.8*D69</f>
        <v>24.8</v>
      </c>
      <c r="E71" s="109"/>
      <c r="F71" s="102">
        <f>D71*E71</f>
        <v>0</v>
      </c>
    </row>
    <row r="72" spans="1:10" x14ac:dyDescent="0.2">
      <c r="A72" s="139"/>
      <c r="B72" s="37"/>
      <c r="C72" s="15"/>
      <c r="D72" s="102"/>
      <c r="E72" s="109"/>
      <c r="F72" s="102"/>
    </row>
    <row r="73" spans="1:10" ht="38.25" x14ac:dyDescent="0.2">
      <c r="A73" s="139" t="s">
        <v>119</v>
      </c>
      <c r="B73" s="46" t="s">
        <v>70</v>
      </c>
      <c r="C73" s="48" t="s">
        <v>23</v>
      </c>
      <c r="D73" s="97">
        <v>64</v>
      </c>
      <c r="E73" s="97"/>
      <c r="F73" s="102">
        <f>D73*E73</f>
        <v>0</v>
      </c>
    </row>
    <row r="74" spans="1:10" x14ac:dyDescent="0.2">
      <c r="A74" s="139"/>
      <c r="B74" s="37"/>
      <c r="C74" s="15"/>
      <c r="D74" s="102"/>
      <c r="E74" s="109"/>
      <c r="F74" s="102"/>
      <c r="H74" s="73"/>
    </row>
    <row r="75" spans="1:10" ht="38.25" x14ac:dyDescent="0.2">
      <c r="A75" s="139" t="s">
        <v>120</v>
      </c>
      <c r="B75" s="46" t="s">
        <v>28</v>
      </c>
      <c r="C75" s="48" t="s">
        <v>29</v>
      </c>
      <c r="D75" s="97">
        <v>0</v>
      </c>
      <c r="E75" s="97"/>
      <c r="F75" s="102">
        <f>D75*E75</f>
        <v>0</v>
      </c>
      <c r="H75" s="73"/>
    </row>
    <row r="76" spans="1:10" x14ac:dyDescent="0.2">
      <c r="A76" s="139"/>
      <c r="B76" s="4" t="s">
        <v>160</v>
      </c>
      <c r="C76" s="48"/>
      <c r="D76" s="97"/>
      <c r="E76" s="97"/>
      <c r="F76" s="102"/>
    </row>
    <row r="77" spans="1:10" ht="25.5" x14ac:dyDescent="0.2">
      <c r="A77" s="139" t="s">
        <v>121</v>
      </c>
      <c r="B77" s="103" t="s">
        <v>101</v>
      </c>
      <c r="C77" s="48" t="s">
        <v>19</v>
      </c>
      <c r="D77" s="93">
        <f>D44</f>
        <v>0</v>
      </c>
      <c r="E77" s="97"/>
      <c r="F77" s="102">
        <f>D77*E77</f>
        <v>0</v>
      </c>
    </row>
    <row r="78" spans="1:10" s="73" customFormat="1" x14ac:dyDescent="0.2">
      <c r="A78" s="139"/>
      <c r="B78" s="37"/>
      <c r="C78" s="15"/>
      <c r="D78" s="36"/>
      <c r="E78" s="109"/>
      <c r="F78" s="102"/>
      <c r="H78" s="70"/>
      <c r="I78" s="70"/>
      <c r="J78" s="70"/>
    </row>
    <row r="79" spans="1:10" s="73" customFormat="1" ht="25.5" x14ac:dyDescent="0.2">
      <c r="A79" s="139" t="s">
        <v>122</v>
      </c>
      <c r="B79" s="103" t="s">
        <v>71</v>
      </c>
      <c r="C79" s="48" t="s">
        <v>19</v>
      </c>
      <c r="D79" s="93">
        <f>D77</f>
        <v>0</v>
      </c>
      <c r="E79" s="97"/>
      <c r="F79" s="102">
        <f>D79*E79</f>
        <v>0</v>
      </c>
      <c r="H79" s="70"/>
      <c r="I79" s="70"/>
      <c r="J79" s="70"/>
    </row>
    <row r="80" spans="1:10" s="73" customFormat="1" x14ac:dyDescent="0.2">
      <c r="A80" s="139"/>
      <c r="B80" s="37"/>
      <c r="C80" s="8"/>
      <c r="D80" s="6"/>
      <c r="E80" s="6"/>
      <c r="F80" s="6"/>
      <c r="H80" s="70"/>
      <c r="I80" s="70"/>
      <c r="J80" s="70"/>
    </row>
    <row r="81" spans="1:16" s="73" customFormat="1" x14ac:dyDescent="0.2">
      <c r="A81" s="139"/>
      <c r="B81" s="34" t="s">
        <v>30</v>
      </c>
      <c r="C81" s="8"/>
      <c r="D81" s="6"/>
      <c r="E81" s="6"/>
      <c r="F81" s="108">
        <f>SUM(F42:F80)</f>
        <v>0</v>
      </c>
      <c r="H81" s="70"/>
      <c r="I81" s="70"/>
      <c r="J81" s="70"/>
    </row>
    <row r="82" spans="1:16" s="73" customFormat="1" x14ac:dyDescent="0.2">
      <c r="A82" s="139"/>
      <c r="B82" s="34"/>
      <c r="C82" s="8"/>
      <c r="D82" s="6"/>
      <c r="E82" s="6"/>
      <c r="F82" s="108"/>
      <c r="H82" s="70"/>
      <c r="I82" s="70"/>
      <c r="J82" s="70"/>
    </row>
    <row r="83" spans="1:16" s="73" customFormat="1" x14ac:dyDescent="0.2">
      <c r="A83" s="141" t="s">
        <v>12</v>
      </c>
      <c r="B83" s="148" t="s">
        <v>156</v>
      </c>
      <c r="C83" s="128"/>
      <c r="D83" s="127"/>
      <c r="E83" s="168"/>
      <c r="F83" s="129"/>
      <c r="H83" s="70"/>
      <c r="I83" s="70"/>
      <c r="J83" s="70"/>
    </row>
    <row r="84" spans="1:16" ht="25.5" x14ac:dyDescent="0.2">
      <c r="A84" s="138"/>
      <c r="B84" s="34" t="s">
        <v>162</v>
      </c>
      <c r="C84" s="7"/>
      <c r="D84" s="44"/>
      <c r="E84" s="6"/>
      <c r="F84" s="108"/>
    </row>
    <row r="85" spans="1:16" s="73" customFormat="1" x14ac:dyDescent="0.2">
      <c r="A85" s="138"/>
      <c r="B85" s="46"/>
      <c r="C85" s="47"/>
      <c r="D85" s="97"/>
      <c r="E85" s="6"/>
      <c r="F85" s="115"/>
      <c r="H85" s="70"/>
      <c r="I85" s="70"/>
      <c r="J85" s="70"/>
    </row>
    <row r="86" spans="1:16" s="73" customFormat="1" x14ac:dyDescent="0.2">
      <c r="A86" s="138"/>
      <c r="B86" s="82" t="s">
        <v>168</v>
      </c>
      <c r="C86" s="14"/>
      <c r="D86" s="102"/>
      <c r="E86" s="109"/>
      <c r="F86" s="108">
        <v>0</v>
      </c>
      <c r="H86" s="70"/>
      <c r="I86" s="70"/>
      <c r="J86" s="70"/>
    </row>
    <row r="87" spans="1:16" x14ac:dyDescent="0.2">
      <c r="A87" s="139"/>
      <c r="B87" s="37"/>
      <c r="C87" s="8"/>
      <c r="D87" s="6"/>
      <c r="E87" s="6"/>
      <c r="F87" s="6"/>
    </row>
    <row r="88" spans="1:16" x14ac:dyDescent="0.2">
      <c r="A88" s="141" t="s">
        <v>13</v>
      </c>
      <c r="B88" s="122" t="s">
        <v>31</v>
      </c>
      <c r="C88" s="126"/>
      <c r="D88" s="127"/>
      <c r="E88" s="170"/>
      <c r="F88" s="125"/>
    </row>
    <row r="89" spans="1:16" x14ac:dyDescent="0.2">
      <c r="A89" s="139"/>
      <c r="B89" s="37"/>
      <c r="C89" s="15"/>
      <c r="D89" s="102"/>
      <c r="E89" s="109"/>
      <c r="F89" s="102"/>
    </row>
    <row r="90" spans="1:16" ht="38.25" x14ac:dyDescent="0.2">
      <c r="A90" s="139" t="s">
        <v>123</v>
      </c>
      <c r="B90" s="89" t="s">
        <v>98</v>
      </c>
      <c r="C90" s="18"/>
      <c r="D90" s="97"/>
      <c r="E90" s="6"/>
      <c r="F90" s="44"/>
    </row>
    <row r="91" spans="1:16" x14ac:dyDescent="0.2">
      <c r="A91" s="139"/>
      <c r="B91" s="37" t="s">
        <v>95</v>
      </c>
      <c r="C91" s="18" t="s">
        <v>48</v>
      </c>
      <c r="D91" s="97">
        <v>0</v>
      </c>
      <c r="E91" s="6"/>
      <c r="F91" s="44">
        <f>D91*E91</f>
        <v>0</v>
      </c>
    </row>
    <row r="92" spans="1:16" x14ac:dyDescent="0.2">
      <c r="A92" s="139"/>
      <c r="B92" s="37" t="s">
        <v>94</v>
      </c>
      <c r="C92" s="18" t="s">
        <v>48</v>
      </c>
      <c r="D92" s="97">
        <v>0</v>
      </c>
      <c r="E92" s="6"/>
      <c r="F92" s="44">
        <f>D92*E92</f>
        <v>0</v>
      </c>
    </row>
    <row r="93" spans="1:16" x14ac:dyDescent="0.2">
      <c r="A93" s="139"/>
      <c r="B93" s="37" t="s">
        <v>96</v>
      </c>
      <c r="C93" s="18" t="s">
        <v>48</v>
      </c>
      <c r="D93" s="97">
        <v>34</v>
      </c>
      <c r="E93" s="6"/>
      <c r="F93" s="44">
        <f>D93*E93</f>
        <v>0</v>
      </c>
    </row>
    <row r="94" spans="1:16" s="43" customFormat="1" x14ac:dyDescent="0.2">
      <c r="A94" s="139"/>
      <c r="B94" s="37" t="s">
        <v>97</v>
      </c>
      <c r="C94" s="18" t="s">
        <v>48</v>
      </c>
      <c r="D94" s="97">
        <v>0</v>
      </c>
      <c r="E94" s="6"/>
      <c r="F94" s="44">
        <f>D94*E94</f>
        <v>0</v>
      </c>
      <c r="G94" s="52"/>
      <c r="H94" s="52"/>
      <c r="I94" s="53"/>
      <c r="J94" s="54"/>
      <c r="K94" s="55"/>
      <c r="L94" s="55"/>
      <c r="M94" s="55"/>
      <c r="N94" s="55"/>
      <c r="O94" s="55"/>
      <c r="P94" s="55"/>
    </row>
    <row r="95" spans="1:16" s="43" customFormat="1" x14ac:dyDescent="0.2">
      <c r="A95" s="139"/>
      <c r="B95" s="37"/>
      <c r="C95" s="18"/>
      <c r="D95" s="106"/>
      <c r="E95" s="6"/>
      <c r="F95" s="44"/>
      <c r="G95" s="57"/>
      <c r="H95" s="57"/>
      <c r="I95" s="58"/>
      <c r="J95" s="54"/>
    </row>
    <row r="96" spans="1:16" s="43" customFormat="1" ht="89.25" x14ac:dyDescent="0.2">
      <c r="A96" s="139" t="s">
        <v>124</v>
      </c>
      <c r="B96" s="104" t="s">
        <v>74</v>
      </c>
      <c r="C96" s="18"/>
      <c r="D96" s="106"/>
      <c r="E96" s="106"/>
      <c r="F96" s="106"/>
      <c r="G96" s="57"/>
      <c r="H96" s="57"/>
      <c r="I96" s="58"/>
      <c r="J96" s="54"/>
    </row>
    <row r="97" spans="1:16" s="43" customFormat="1" x14ac:dyDescent="0.2">
      <c r="A97" s="143"/>
      <c r="B97" s="38" t="s">
        <v>32</v>
      </c>
      <c r="C97" s="18" t="s">
        <v>29</v>
      </c>
      <c r="D97" s="106">
        <v>1</v>
      </c>
      <c r="E97" s="106"/>
      <c r="F97" s="44">
        <f>D97*E97</f>
        <v>0</v>
      </c>
      <c r="G97" s="57"/>
      <c r="H97" s="52"/>
      <c r="I97" s="53"/>
      <c r="J97" s="54"/>
      <c r="K97" s="55"/>
      <c r="L97" s="55"/>
      <c r="M97" s="55"/>
      <c r="N97" s="55"/>
      <c r="O97" s="55"/>
      <c r="P97" s="55"/>
    </row>
    <row r="98" spans="1:16" s="43" customFormat="1" x14ac:dyDescent="0.2">
      <c r="A98" s="144"/>
      <c r="B98" s="38" t="s">
        <v>33</v>
      </c>
      <c r="C98" s="18" t="s">
        <v>29</v>
      </c>
      <c r="D98" s="106">
        <v>1</v>
      </c>
      <c r="E98" s="106"/>
      <c r="F98" s="44">
        <f>D98*E98</f>
        <v>0</v>
      </c>
      <c r="G98" s="158"/>
      <c r="H98" s="52"/>
      <c r="I98" s="53"/>
      <c r="J98" s="54"/>
      <c r="K98" s="55"/>
      <c r="L98" s="55"/>
      <c r="M98" s="55"/>
      <c r="N98" s="55"/>
      <c r="O98" s="55"/>
      <c r="P98" s="55"/>
    </row>
    <row r="99" spans="1:16" s="43" customFormat="1" x14ac:dyDescent="0.2">
      <c r="A99" s="139"/>
      <c r="B99" s="2"/>
      <c r="C99" s="18"/>
      <c r="D99" s="106"/>
      <c r="E99" s="106"/>
      <c r="F99" s="116"/>
      <c r="G99" s="57"/>
      <c r="H99" s="57"/>
      <c r="I99" s="58"/>
      <c r="J99" s="54"/>
    </row>
    <row r="100" spans="1:16" s="43" customFormat="1" ht="89.25" x14ac:dyDescent="0.2">
      <c r="A100" s="139" t="s">
        <v>125</v>
      </c>
      <c r="B100" s="104" t="s">
        <v>73</v>
      </c>
      <c r="C100" s="18"/>
      <c r="D100" s="106"/>
      <c r="E100" s="106"/>
      <c r="F100" s="106"/>
      <c r="G100" s="57"/>
      <c r="H100" s="57"/>
      <c r="I100" s="58"/>
      <c r="J100" s="54"/>
    </row>
    <row r="101" spans="1:16" s="43" customFormat="1" x14ac:dyDescent="0.2">
      <c r="A101" s="145"/>
      <c r="B101" s="38" t="s">
        <v>32</v>
      </c>
      <c r="C101" s="18" t="s">
        <v>29</v>
      </c>
      <c r="D101" s="6">
        <v>0</v>
      </c>
      <c r="E101" s="106"/>
      <c r="F101" s="44">
        <f>D101*E101</f>
        <v>0</v>
      </c>
      <c r="G101" s="57"/>
      <c r="H101" s="57"/>
      <c r="I101" s="58"/>
      <c r="J101" s="54"/>
    </row>
    <row r="102" spans="1:16" s="43" customFormat="1" x14ac:dyDescent="0.2">
      <c r="A102" s="139"/>
      <c r="B102" s="38" t="s">
        <v>33</v>
      </c>
      <c r="C102" s="18" t="s">
        <v>29</v>
      </c>
      <c r="D102" s="6">
        <v>0</v>
      </c>
      <c r="E102" s="106"/>
      <c r="F102" s="44">
        <f>D102*E102</f>
        <v>0</v>
      </c>
      <c r="G102" s="73"/>
      <c r="H102" s="52"/>
      <c r="I102" s="53"/>
      <c r="J102" s="54"/>
      <c r="K102" s="55"/>
      <c r="L102" s="55"/>
      <c r="M102" s="55"/>
      <c r="N102" s="55"/>
      <c r="O102" s="55"/>
      <c r="P102" s="55"/>
    </row>
    <row r="103" spans="1:16" s="43" customFormat="1" x14ac:dyDescent="0.2">
      <c r="A103" s="139"/>
      <c r="B103" s="37"/>
      <c r="C103" s="15"/>
      <c r="D103" s="102"/>
      <c r="E103" s="109"/>
      <c r="F103" s="102"/>
      <c r="G103" s="52"/>
      <c r="H103" s="52"/>
      <c r="I103" s="53"/>
      <c r="J103" s="54"/>
      <c r="K103" s="55"/>
      <c r="L103" s="55"/>
      <c r="M103" s="55"/>
      <c r="N103" s="55"/>
      <c r="O103" s="55"/>
      <c r="P103" s="55"/>
    </row>
    <row r="104" spans="1:16" s="43" customFormat="1" ht="89.25" x14ac:dyDescent="0.2">
      <c r="A104" s="139" t="s">
        <v>126</v>
      </c>
      <c r="B104" s="37" t="s">
        <v>72</v>
      </c>
      <c r="C104" s="8" t="s">
        <v>29</v>
      </c>
      <c r="D104" s="102">
        <v>2</v>
      </c>
      <c r="E104" s="6"/>
      <c r="F104" s="44">
        <f>D104*E104</f>
        <v>0</v>
      </c>
      <c r="G104" s="52"/>
      <c r="H104" s="52"/>
      <c r="I104" s="53"/>
      <c r="J104" s="54"/>
      <c r="K104" s="55"/>
      <c r="L104" s="55"/>
      <c r="M104" s="55"/>
      <c r="N104" s="55"/>
      <c r="O104" s="55"/>
      <c r="P104" s="55"/>
    </row>
    <row r="105" spans="1:16" s="27" customFormat="1" x14ac:dyDescent="0.2">
      <c r="A105" s="139"/>
      <c r="B105" s="37"/>
      <c r="C105" s="15"/>
      <c r="D105" s="36"/>
      <c r="E105" s="109"/>
      <c r="F105" s="102"/>
      <c r="G105" s="26"/>
    </row>
    <row r="106" spans="1:16" ht="76.5" x14ac:dyDescent="0.2">
      <c r="A106" s="139" t="s">
        <v>127</v>
      </c>
      <c r="B106" s="37" t="s">
        <v>82</v>
      </c>
      <c r="C106" s="8" t="s">
        <v>29</v>
      </c>
      <c r="D106" s="36">
        <v>0</v>
      </c>
      <c r="E106" s="6"/>
      <c r="F106" s="44">
        <f>D106*E106</f>
        <v>0</v>
      </c>
    </row>
    <row r="107" spans="1:16" s="27" customFormat="1" x14ac:dyDescent="0.2">
      <c r="A107" s="139"/>
      <c r="B107" s="37"/>
      <c r="C107" s="8"/>
      <c r="D107" s="36"/>
      <c r="E107" s="6"/>
      <c r="F107" s="44"/>
    </row>
    <row r="108" spans="1:16" x14ac:dyDescent="0.2">
      <c r="A108" s="139" t="s">
        <v>128</v>
      </c>
      <c r="B108" s="37" t="s">
        <v>84</v>
      </c>
      <c r="C108" s="8" t="s">
        <v>29</v>
      </c>
      <c r="D108" s="36">
        <v>0</v>
      </c>
      <c r="E108" s="6"/>
      <c r="F108" s="44">
        <f>D108*E108</f>
        <v>0</v>
      </c>
    </row>
    <row r="109" spans="1:16" x14ac:dyDescent="0.2">
      <c r="A109" s="139"/>
      <c r="B109" s="37"/>
      <c r="C109" s="15"/>
      <c r="D109" s="102"/>
      <c r="E109" s="109"/>
      <c r="F109" s="102"/>
    </row>
    <row r="110" spans="1:16" x14ac:dyDescent="0.2">
      <c r="A110" s="139" t="s">
        <v>129</v>
      </c>
      <c r="B110" s="37" t="s">
        <v>35</v>
      </c>
      <c r="C110" s="15" t="s">
        <v>48</v>
      </c>
      <c r="D110" s="6">
        <f>$D$22</f>
        <v>34</v>
      </c>
      <c r="E110" s="109"/>
      <c r="F110" s="102">
        <f>D110*E110</f>
        <v>0</v>
      </c>
    </row>
    <row r="111" spans="1:16" x14ac:dyDescent="0.2">
      <c r="A111" s="139"/>
      <c r="B111" s="37"/>
      <c r="C111" s="8"/>
      <c r="D111" s="6"/>
      <c r="E111" s="6"/>
      <c r="F111" s="6"/>
    </row>
    <row r="112" spans="1:16" ht="51" x14ac:dyDescent="0.2">
      <c r="A112" s="139" t="s">
        <v>130</v>
      </c>
      <c r="B112" s="37" t="s">
        <v>36</v>
      </c>
      <c r="C112" s="15" t="s">
        <v>48</v>
      </c>
      <c r="D112" s="6">
        <f>$D$22</f>
        <v>34</v>
      </c>
      <c r="E112" s="109"/>
      <c r="F112" s="44">
        <f>D112*E112</f>
        <v>0</v>
      </c>
    </row>
    <row r="113" spans="1:8" x14ac:dyDescent="0.2">
      <c r="A113" s="139"/>
      <c r="B113" s="37"/>
      <c r="C113" s="15"/>
      <c r="D113" s="102"/>
      <c r="E113" s="109"/>
      <c r="F113" s="102"/>
    </row>
    <row r="114" spans="1:8" x14ac:dyDescent="0.2">
      <c r="A114" s="138"/>
      <c r="B114" s="13" t="s">
        <v>37</v>
      </c>
      <c r="C114" s="14"/>
      <c r="D114" s="102"/>
      <c r="E114" s="109"/>
      <c r="F114" s="108">
        <f>SUM(F89:F113)</f>
        <v>0</v>
      </c>
    </row>
    <row r="115" spans="1:8" x14ac:dyDescent="0.2">
      <c r="A115" s="138"/>
      <c r="B115" s="13"/>
      <c r="C115" s="14"/>
      <c r="D115" s="102"/>
      <c r="E115" s="109"/>
      <c r="F115" s="108"/>
    </row>
    <row r="116" spans="1:8" x14ac:dyDescent="0.2">
      <c r="A116" s="141" t="s">
        <v>15</v>
      </c>
      <c r="B116" s="122" t="s">
        <v>38</v>
      </c>
      <c r="C116" s="126"/>
      <c r="D116" s="127"/>
      <c r="E116" s="170"/>
      <c r="F116" s="125"/>
    </row>
    <row r="117" spans="1:8" x14ac:dyDescent="0.2">
      <c r="A117" s="139"/>
      <c r="B117" s="37"/>
      <c r="C117" s="15"/>
      <c r="D117" s="102"/>
      <c r="E117" s="109"/>
      <c r="F117" s="102"/>
    </row>
    <row r="118" spans="1:8" ht="25.5" x14ac:dyDescent="0.2">
      <c r="A118" s="139" t="s">
        <v>133</v>
      </c>
      <c r="B118" s="37" t="s">
        <v>149</v>
      </c>
      <c r="C118" s="15" t="s">
        <v>29</v>
      </c>
      <c r="D118" s="102">
        <v>3</v>
      </c>
      <c r="E118" s="109"/>
      <c r="F118" s="44">
        <f>D118*E118</f>
        <v>0</v>
      </c>
      <c r="G118" s="88"/>
      <c r="H118" s="73"/>
    </row>
    <row r="119" spans="1:8" x14ac:dyDescent="0.2">
      <c r="A119" s="139"/>
      <c r="B119" s="37"/>
      <c r="C119" s="15"/>
      <c r="D119" s="102"/>
      <c r="E119" s="109"/>
      <c r="F119" s="102"/>
      <c r="G119" s="88"/>
    </row>
    <row r="120" spans="1:8" x14ac:dyDescent="0.2">
      <c r="A120" s="139" t="s">
        <v>134</v>
      </c>
      <c r="B120" s="37" t="s">
        <v>39</v>
      </c>
      <c r="C120" s="15" t="s">
        <v>29</v>
      </c>
      <c r="D120" s="102">
        <v>0</v>
      </c>
      <c r="E120" s="109"/>
      <c r="F120" s="44">
        <f>D120*E120</f>
        <v>0</v>
      </c>
      <c r="G120" s="88"/>
    </row>
    <row r="121" spans="1:8" x14ac:dyDescent="0.2">
      <c r="A121" s="139"/>
      <c r="B121" s="37"/>
      <c r="C121" s="15"/>
      <c r="D121" s="102"/>
      <c r="E121" s="109"/>
      <c r="F121" s="102"/>
    </row>
    <row r="122" spans="1:8" x14ac:dyDescent="0.2">
      <c r="A122" s="139" t="s">
        <v>135</v>
      </c>
      <c r="B122" s="37" t="s">
        <v>40</v>
      </c>
      <c r="C122" s="15" t="s">
        <v>29</v>
      </c>
      <c r="D122" s="102">
        <v>0</v>
      </c>
      <c r="E122" s="109"/>
      <c r="F122" s="44">
        <f>D122*E122</f>
        <v>0</v>
      </c>
    </row>
    <row r="123" spans="1:8" x14ac:dyDescent="0.2">
      <c r="A123" s="139"/>
      <c r="B123" s="37"/>
      <c r="C123" s="15"/>
      <c r="D123" s="102"/>
      <c r="E123" s="109"/>
      <c r="F123" s="102"/>
    </row>
    <row r="124" spans="1:8" ht="25.5" x14ac:dyDescent="0.2">
      <c r="A124" s="139" t="s">
        <v>136</v>
      </c>
      <c r="B124" s="37" t="s">
        <v>41</v>
      </c>
      <c r="C124" s="15" t="s">
        <v>22</v>
      </c>
      <c r="D124" s="102">
        <v>0</v>
      </c>
      <c r="E124" s="109"/>
      <c r="F124" s="44">
        <f>D124*E124</f>
        <v>0</v>
      </c>
    </row>
    <row r="125" spans="1:8" x14ac:dyDescent="0.2">
      <c r="A125" s="139"/>
      <c r="B125" s="37"/>
      <c r="C125" s="15"/>
      <c r="D125" s="102"/>
      <c r="E125" s="109"/>
      <c r="F125" s="102"/>
    </row>
    <row r="126" spans="1:8" ht="25.5" x14ac:dyDescent="0.2">
      <c r="A126" s="139" t="s">
        <v>137</v>
      </c>
      <c r="B126" s="37" t="s">
        <v>42</v>
      </c>
      <c r="C126" s="15" t="s">
        <v>22</v>
      </c>
      <c r="D126" s="102">
        <v>0</v>
      </c>
      <c r="E126" s="109"/>
      <c r="F126" s="44">
        <f>D126*E126</f>
        <v>0</v>
      </c>
    </row>
    <row r="127" spans="1:8" x14ac:dyDescent="0.2">
      <c r="A127" s="139"/>
      <c r="B127" s="13"/>
      <c r="C127" s="14"/>
      <c r="D127" s="102"/>
      <c r="E127" s="109"/>
      <c r="F127" s="108"/>
    </row>
    <row r="128" spans="1:8" x14ac:dyDescent="0.2">
      <c r="A128" s="138"/>
      <c r="B128" s="13" t="s">
        <v>43</v>
      </c>
      <c r="C128" s="14"/>
      <c r="D128" s="102"/>
      <c r="E128" s="109"/>
      <c r="F128" s="108">
        <f>SUM(F117:F127)</f>
        <v>0</v>
      </c>
    </row>
    <row r="129" spans="1:36" x14ac:dyDescent="0.2">
      <c r="A129" s="50"/>
      <c r="B129" s="51"/>
      <c r="C129" s="99"/>
      <c r="D129" s="110"/>
      <c r="E129" s="110"/>
      <c r="F129" s="110"/>
    </row>
    <row r="130" spans="1:36" x14ac:dyDescent="0.2">
      <c r="A130" s="130" t="s">
        <v>16</v>
      </c>
      <c r="B130" s="131" t="s">
        <v>44</v>
      </c>
      <c r="C130" s="132"/>
      <c r="D130" s="133"/>
      <c r="E130" s="133"/>
      <c r="F130" s="133"/>
    </row>
    <row r="131" spans="1:36" x14ac:dyDescent="0.2">
      <c r="A131" s="50"/>
      <c r="B131" s="51"/>
      <c r="C131" s="99"/>
      <c r="D131" s="110"/>
      <c r="E131" s="110"/>
      <c r="F131" s="110"/>
    </row>
    <row r="132" spans="1:36" s="73" customFormat="1" ht="165.75" x14ac:dyDescent="0.2">
      <c r="A132" s="59" t="s">
        <v>140</v>
      </c>
      <c r="B132" s="60" t="s">
        <v>147</v>
      </c>
      <c r="C132" s="100" t="s">
        <v>29</v>
      </c>
      <c r="D132" s="6">
        <v>2</v>
      </c>
      <c r="E132" s="110"/>
      <c r="F132" s="44">
        <f>D132*E132</f>
        <v>0</v>
      </c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70"/>
      <c r="AD132" s="70"/>
      <c r="AE132" s="70"/>
      <c r="AF132" s="70"/>
      <c r="AG132" s="70"/>
      <c r="AH132" s="70"/>
      <c r="AI132" s="70"/>
      <c r="AJ132" s="70"/>
    </row>
    <row r="133" spans="1:36" s="73" customFormat="1" x14ac:dyDescent="0.2">
      <c r="A133" s="137"/>
      <c r="B133" s="61"/>
      <c r="C133" s="101"/>
      <c r="D133" s="111"/>
      <c r="E133" s="111"/>
      <c r="F133" s="110"/>
      <c r="H133" s="70"/>
      <c r="I133" s="70"/>
      <c r="J133" s="70"/>
      <c r="K133" s="70"/>
      <c r="L133" s="70"/>
      <c r="M133" s="70"/>
      <c r="N133" s="70"/>
      <c r="O133" s="70"/>
      <c r="P133" s="70"/>
      <c r="Q133" s="70"/>
      <c r="R133" s="70"/>
      <c r="S133" s="70"/>
      <c r="T133" s="70"/>
      <c r="U133" s="70"/>
      <c r="V133" s="70"/>
      <c r="W133" s="70"/>
      <c r="X133" s="70"/>
      <c r="Y133" s="70"/>
      <c r="Z133" s="70"/>
      <c r="AA133" s="70"/>
      <c r="AB133" s="70"/>
      <c r="AC133" s="70"/>
      <c r="AD133" s="70"/>
      <c r="AE133" s="70"/>
      <c r="AF133" s="70"/>
      <c r="AG133" s="70"/>
      <c r="AH133" s="70"/>
      <c r="AI133" s="70"/>
      <c r="AJ133" s="70"/>
    </row>
    <row r="134" spans="1:36" s="73" customFormat="1" ht="38.25" x14ac:dyDescent="0.2">
      <c r="A134" s="59" t="s">
        <v>141</v>
      </c>
      <c r="B134" s="37" t="s">
        <v>148</v>
      </c>
      <c r="C134" s="100" t="s">
        <v>29</v>
      </c>
      <c r="D134" s="112">
        <v>2</v>
      </c>
      <c r="E134" s="111"/>
      <c r="F134" s="44">
        <f>D134*E134</f>
        <v>0</v>
      </c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spans="1:36" s="73" customFormat="1" x14ac:dyDescent="0.2">
      <c r="A135" s="59"/>
      <c r="B135" s="37"/>
      <c r="C135" s="100"/>
      <c r="D135" s="112"/>
      <c r="E135" s="111"/>
      <c r="F135" s="44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spans="1:36" s="73" customFormat="1" ht="89.25" x14ac:dyDescent="0.2">
      <c r="A136" s="59" t="s">
        <v>142</v>
      </c>
      <c r="B136" s="37" t="s">
        <v>87</v>
      </c>
      <c r="C136" s="101" t="s">
        <v>29</v>
      </c>
      <c r="D136" s="111">
        <v>2</v>
      </c>
      <c r="E136" s="111"/>
      <c r="F136" s="44">
        <f>D136*E136</f>
        <v>0</v>
      </c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s="73" customFormat="1" x14ac:dyDescent="0.2">
      <c r="A137" s="62"/>
      <c r="B137" s="61"/>
      <c r="C137" s="101"/>
      <c r="D137" s="111"/>
      <c r="E137" s="111"/>
      <c r="F137" s="110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spans="1:36" s="73" customFormat="1" x14ac:dyDescent="0.2">
      <c r="A138" s="50" t="s">
        <v>16</v>
      </c>
      <c r="B138" s="56" t="s">
        <v>78</v>
      </c>
      <c r="C138" s="99"/>
      <c r="D138" s="110"/>
      <c r="E138" s="110"/>
      <c r="F138" s="117">
        <f>+SUM(F132:F137)</f>
        <v>0</v>
      </c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spans="1:36" s="73" customFormat="1" x14ac:dyDescent="0.2">
      <c r="A139" s="50"/>
      <c r="B139" s="56"/>
      <c r="C139" s="99"/>
      <c r="D139" s="110"/>
      <c r="E139" s="110"/>
      <c r="F139" s="117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0" spans="1:36" s="73" customFormat="1" x14ac:dyDescent="0.2">
      <c r="A140" s="141" t="s">
        <v>144</v>
      </c>
      <c r="B140" s="134" t="s">
        <v>45</v>
      </c>
      <c r="C140" s="135"/>
      <c r="D140" s="125"/>
      <c r="E140" s="170"/>
      <c r="F140" s="136"/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</row>
    <row r="141" spans="1:36" s="73" customFormat="1" x14ac:dyDescent="0.2">
      <c r="A141" s="139"/>
      <c r="B141" s="37"/>
      <c r="C141" s="14"/>
      <c r="D141" s="102"/>
      <c r="E141" s="109"/>
      <c r="F141" s="106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</row>
    <row r="142" spans="1:36" s="73" customFormat="1" x14ac:dyDescent="0.2">
      <c r="A142" s="139" t="s">
        <v>145</v>
      </c>
      <c r="B142" s="63" t="s">
        <v>46</v>
      </c>
      <c r="C142" s="8" t="s">
        <v>34</v>
      </c>
      <c r="D142" s="102">
        <v>0</v>
      </c>
      <c r="E142" s="109"/>
      <c r="F142" s="44">
        <f>D142*E142</f>
        <v>0</v>
      </c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</row>
    <row r="143" spans="1:36" s="73" customFormat="1" x14ac:dyDescent="0.2">
      <c r="A143" s="139"/>
      <c r="B143" s="4" t="s">
        <v>160</v>
      </c>
      <c r="C143" s="15"/>
      <c r="D143" s="102"/>
      <c r="E143" s="109"/>
      <c r="F143" s="102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</row>
    <row r="144" spans="1:36" s="73" customFormat="1" ht="38.25" x14ac:dyDescent="0.2">
      <c r="A144" s="139" t="s">
        <v>146</v>
      </c>
      <c r="B144" s="63" t="s">
        <v>47</v>
      </c>
      <c r="C144" s="18" t="s">
        <v>48</v>
      </c>
      <c r="D144" s="6">
        <f>$D$22</f>
        <v>34</v>
      </c>
      <c r="E144" s="106"/>
      <c r="F144" s="44">
        <f>D144*E144</f>
        <v>0</v>
      </c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spans="1:36" x14ac:dyDescent="0.2">
      <c r="A145" s="139"/>
      <c r="B145" s="37"/>
      <c r="C145" s="15"/>
      <c r="D145" s="102"/>
      <c r="E145" s="109"/>
      <c r="F145" s="102"/>
    </row>
    <row r="146" spans="1:36" x14ac:dyDescent="0.2">
      <c r="A146" s="138" t="s">
        <v>143</v>
      </c>
      <c r="B146" s="13" t="s">
        <v>76</v>
      </c>
      <c r="C146" s="14"/>
      <c r="D146" s="102"/>
      <c r="E146" s="109"/>
      <c r="F146" s="108">
        <f>SUM(F142:F145)</f>
        <v>0</v>
      </c>
    </row>
    <row r="147" spans="1:36" x14ac:dyDescent="0.2">
      <c r="A147" s="146"/>
      <c r="B147" s="78"/>
      <c r="F147" s="118"/>
    </row>
    <row r="148" spans="1:36" x14ac:dyDescent="0.2">
      <c r="A148" s="146"/>
      <c r="B148" s="78"/>
      <c r="F148" s="118"/>
    </row>
    <row r="149" spans="1:36" x14ac:dyDescent="0.2">
      <c r="A149" s="146"/>
      <c r="B149" s="78"/>
      <c r="F149" s="118"/>
    </row>
    <row r="150" spans="1:36" s="73" customFormat="1" x14ac:dyDescent="0.2">
      <c r="A150" s="146"/>
      <c r="B150" s="78"/>
      <c r="C150" s="79"/>
      <c r="D150" s="77"/>
      <c r="E150" s="171"/>
      <c r="F150" s="118"/>
      <c r="H150" s="70"/>
      <c r="I150" s="70"/>
      <c r="J150" s="70"/>
      <c r="K150" s="70"/>
      <c r="L150" s="70"/>
      <c r="M150" s="70"/>
      <c r="N150" s="70"/>
      <c r="O150" s="70"/>
      <c r="P150" s="70"/>
      <c r="Q150" s="70"/>
      <c r="R150" s="70"/>
      <c r="S150" s="70"/>
      <c r="T150" s="70"/>
      <c r="U150" s="70"/>
      <c r="V150" s="70"/>
      <c r="W150" s="70"/>
      <c r="X150" s="70"/>
      <c r="Y150" s="70"/>
      <c r="Z150" s="70"/>
      <c r="AA150" s="70"/>
      <c r="AB150" s="70"/>
      <c r="AC150" s="70"/>
      <c r="AD150" s="70"/>
      <c r="AE150" s="70"/>
      <c r="AF150" s="70"/>
      <c r="AG150" s="70"/>
      <c r="AH150" s="70"/>
      <c r="AI150" s="70"/>
      <c r="AJ150" s="70"/>
    </row>
    <row r="151" spans="1:36" s="73" customFormat="1" x14ac:dyDescent="0.2">
      <c r="A151" s="146"/>
      <c r="B151" s="78"/>
      <c r="C151" s="79"/>
      <c r="D151" s="77"/>
      <c r="E151" s="172"/>
      <c r="F151" s="118"/>
      <c r="H151" s="70"/>
      <c r="I151" s="70"/>
      <c r="J151" s="70"/>
      <c r="K151" s="70"/>
      <c r="L151" s="70"/>
      <c r="M151" s="70"/>
      <c r="N151" s="70"/>
      <c r="O151" s="70"/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0"/>
      <c r="AD151" s="70"/>
      <c r="AE151" s="70"/>
      <c r="AF151" s="70"/>
      <c r="AG151" s="70"/>
      <c r="AH151" s="70"/>
      <c r="AI151" s="70"/>
      <c r="AJ151" s="70"/>
    </row>
    <row r="152" spans="1:36" s="73" customFormat="1" x14ac:dyDescent="0.2">
      <c r="A152" s="147"/>
      <c r="B152" s="67"/>
      <c r="C152" s="79"/>
      <c r="D152" s="77"/>
      <c r="E152" s="171"/>
      <c r="F152" s="119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</row>
    <row r="153" spans="1:36" s="73" customFormat="1" x14ac:dyDescent="0.2">
      <c r="A153" s="147"/>
      <c r="B153" s="67"/>
      <c r="C153" s="79"/>
      <c r="D153" s="77"/>
      <c r="E153" s="171"/>
      <c r="F153" s="119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</row>
    <row r="154" spans="1:36" s="73" customFormat="1" x14ac:dyDescent="0.2">
      <c r="A154" s="147"/>
      <c r="B154" s="67"/>
      <c r="C154" s="79"/>
      <c r="D154" s="77"/>
      <c r="E154" s="171"/>
      <c r="F154" s="119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</row>
    <row r="155" spans="1:36" s="73" customFormat="1" x14ac:dyDescent="0.2">
      <c r="A155" s="147"/>
      <c r="B155" s="67"/>
      <c r="C155" s="79"/>
      <c r="D155" s="77"/>
      <c r="E155" s="171"/>
      <c r="F155" s="119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</row>
    <row r="156" spans="1:36" s="73" customFormat="1" x14ac:dyDescent="0.2">
      <c r="A156" s="147"/>
      <c r="B156" s="67"/>
      <c r="C156" s="79"/>
      <c r="D156" s="77"/>
      <c r="E156" s="171"/>
      <c r="F156" s="119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</row>
    <row r="157" spans="1:36" s="73" customFormat="1" x14ac:dyDescent="0.2">
      <c r="A157" s="147"/>
      <c r="B157" s="67"/>
      <c r="C157" s="75"/>
      <c r="D157" s="77"/>
      <c r="E157" s="114"/>
      <c r="F157" s="114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</row>
    <row r="158" spans="1:36" s="73" customFormat="1" x14ac:dyDescent="0.2">
      <c r="A158" s="147"/>
      <c r="B158" s="67"/>
      <c r="C158" s="75"/>
      <c r="D158" s="77"/>
      <c r="E158" s="114"/>
      <c r="F158" s="114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</row>
    <row r="159" spans="1:36" s="73" customFormat="1" x14ac:dyDescent="0.2">
      <c r="A159" s="147"/>
      <c r="B159" s="67"/>
      <c r="C159" s="75"/>
      <c r="D159" s="77"/>
      <c r="E159" s="114"/>
      <c r="F159" s="114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</row>
    <row r="160" spans="1:36" s="73" customFormat="1" x14ac:dyDescent="0.2">
      <c r="A160" s="147"/>
      <c r="B160" s="67"/>
      <c r="C160" s="75"/>
      <c r="D160" s="77"/>
      <c r="E160" s="114"/>
      <c r="F160" s="114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</row>
    <row r="161" spans="1:36" s="73" customFormat="1" x14ac:dyDescent="0.2">
      <c r="A161" s="147"/>
      <c r="B161" s="67"/>
      <c r="C161" s="75"/>
      <c r="D161" s="77"/>
      <c r="E161" s="114"/>
      <c r="F161" s="114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</row>
    <row r="162" spans="1:36" s="73" customFormat="1" x14ac:dyDescent="0.2">
      <c r="A162" s="147"/>
      <c r="B162" s="67"/>
      <c r="C162" s="75"/>
      <c r="D162" s="77"/>
      <c r="E162" s="114"/>
      <c r="F162" s="114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</row>
    <row r="163" spans="1:36" s="73" customFormat="1" x14ac:dyDescent="0.2">
      <c r="A163" s="147"/>
      <c r="B163" s="67"/>
      <c r="C163" s="75"/>
      <c r="D163" s="77"/>
      <c r="E163" s="114"/>
      <c r="F163" s="114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</row>
    <row r="164" spans="1:36" s="73" customFormat="1" x14ac:dyDescent="0.2">
      <c r="A164" s="147"/>
      <c r="B164" s="67"/>
      <c r="C164" s="75"/>
      <c r="D164" s="77"/>
      <c r="E164" s="114"/>
      <c r="F164" s="114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</row>
    <row r="165" spans="1:36" s="73" customFormat="1" x14ac:dyDescent="0.2">
      <c r="A165" s="147"/>
      <c r="B165" s="67"/>
      <c r="C165" s="75"/>
      <c r="D165" s="77"/>
      <c r="E165" s="114"/>
      <c r="F165" s="114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</row>
    <row r="166" spans="1:36" s="73" customFormat="1" x14ac:dyDescent="0.2">
      <c r="A166" s="147"/>
      <c r="B166" s="67"/>
      <c r="C166" s="75"/>
      <c r="D166" s="77"/>
      <c r="E166" s="114"/>
      <c r="F166" s="114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</row>
    <row r="167" spans="1:36" x14ac:dyDescent="0.2">
      <c r="C167" s="75"/>
      <c r="E167" s="114"/>
      <c r="F167" s="114"/>
    </row>
    <row r="168" spans="1:36" x14ac:dyDescent="0.2">
      <c r="C168" s="75"/>
      <c r="E168" s="114"/>
      <c r="F168" s="114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&amp;C&amp;A</oddFooter>
  </headerFooter>
  <rowBreaks count="2" manualBreakCount="2">
    <brk id="39" max="16383" man="1"/>
    <brk id="1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7E300-F9EB-40B5-A57D-F025EDBE6B29}">
  <sheetPr>
    <pageSetUpPr fitToPage="1"/>
  </sheetPr>
  <dimension ref="A1:AJ170"/>
  <sheetViews>
    <sheetView view="pageLayout" zoomScale="85" zoomScaleNormal="100" zoomScalePageLayoutView="85" workbookViewId="0">
      <selection activeCell="E22" sqref="E22"/>
    </sheetView>
  </sheetViews>
  <sheetFormatPr defaultColWidth="10.28515625" defaultRowHeight="12.75" x14ac:dyDescent="0.2"/>
  <cols>
    <col min="1" max="1" width="5.7109375" style="147" customWidth="1"/>
    <col min="2" max="2" width="43.140625" style="67" customWidth="1"/>
    <col min="3" max="3" width="8.140625" style="79" bestFit="1" customWidth="1"/>
    <col min="4" max="4" width="10" style="77" customWidth="1"/>
    <col min="5" max="5" width="10" style="171" customWidth="1"/>
    <col min="6" max="6" width="11.42578125" style="119" customWidth="1"/>
    <col min="7" max="7" width="8.42578125" style="73" customWidth="1"/>
    <col min="8" max="8" width="8.42578125" style="70" customWidth="1"/>
    <col min="9" max="16384" width="10.28515625" style="70"/>
  </cols>
  <sheetData>
    <row r="1" spans="1:36" s="27" customForma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36" s="27" customFormat="1" x14ac:dyDescent="0.2">
      <c r="A2" s="180"/>
      <c r="B2" s="181"/>
      <c r="C2" s="181"/>
      <c r="D2" s="181"/>
      <c r="E2" s="181"/>
      <c r="F2" s="182"/>
      <c r="G2" s="26"/>
    </row>
    <row r="3" spans="1:36" s="71" customFormat="1" ht="25.5" x14ac:dyDescent="0.2">
      <c r="A3" s="153" t="s">
        <v>0</v>
      </c>
      <c r="B3" s="154" t="s">
        <v>1</v>
      </c>
      <c r="C3" s="155" t="s">
        <v>2</v>
      </c>
      <c r="D3" s="156" t="s">
        <v>3</v>
      </c>
      <c r="E3" s="157" t="s">
        <v>4</v>
      </c>
      <c r="F3" s="157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36" x14ac:dyDescent="0.2">
      <c r="A4" s="28"/>
      <c r="B4" s="29"/>
      <c r="C4" s="30"/>
      <c r="D4" s="31"/>
      <c r="E4" s="105"/>
      <c r="F4" s="105"/>
      <c r="G4" s="70"/>
    </row>
    <row r="5" spans="1:36" s="27" customFormat="1" x14ac:dyDescent="0.2">
      <c r="A5" s="138"/>
      <c r="B5" s="22" t="s">
        <v>172</v>
      </c>
      <c r="C5" s="14"/>
      <c r="D5" s="36"/>
      <c r="E5" s="109"/>
      <c r="F5" s="106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1:36" s="27" customFormat="1" x14ac:dyDescent="0.2">
      <c r="A6" s="138"/>
      <c r="B6" s="22"/>
      <c r="C6" s="14"/>
      <c r="D6" s="36"/>
      <c r="E6" s="109"/>
      <c r="F6" s="106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</row>
    <row r="7" spans="1:36" s="27" customFormat="1" x14ac:dyDescent="0.2">
      <c r="A7" s="138"/>
      <c r="B7" s="13" t="s">
        <v>9</v>
      </c>
      <c r="C7" s="18"/>
      <c r="D7" s="1"/>
      <c r="E7" s="106"/>
      <c r="F7" s="106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6" s="27" customFormat="1" x14ac:dyDescent="0.2">
      <c r="A8" s="139"/>
      <c r="B8" s="33"/>
      <c r="C8" s="18"/>
      <c r="D8" s="1"/>
      <c r="E8" s="106"/>
      <c r="F8" s="106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6" s="27" customFormat="1" x14ac:dyDescent="0.2">
      <c r="A9" s="138" t="s">
        <v>10</v>
      </c>
      <c r="B9" s="22" t="str">
        <f>+B38</f>
        <v xml:space="preserve"> Skupaj PRIPRAVLJALNA DELA:</v>
      </c>
      <c r="C9" s="14"/>
      <c r="D9" s="92"/>
      <c r="E9" s="44"/>
      <c r="F9" s="108">
        <f>+F38</f>
        <v>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6" s="27" customFormat="1" x14ac:dyDescent="0.2">
      <c r="A10" s="138" t="s">
        <v>11</v>
      </c>
      <c r="B10" s="22" t="str">
        <f>+B81</f>
        <v xml:space="preserve"> Skupaj ZEMELJSKA DELA:</v>
      </c>
      <c r="C10" s="23"/>
      <c r="D10" s="39"/>
      <c r="E10" s="107"/>
      <c r="F10" s="108">
        <f>+F81</f>
        <v>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6" s="73" customFormat="1" x14ac:dyDescent="0.2">
      <c r="A11" s="138" t="s">
        <v>12</v>
      </c>
      <c r="B11" s="149" t="str">
        <f>B86</f>
        <v xml:space="preserve"> Skupaj CESTARSKA DELA:</v>
      </c>
      <c r="C11" s="5"/>
      <c r="D11" s="14"/>
      <c r="E11" s="6"/>
      <c r="F11" s="108">
        <f>F86</f>
        <v>0</v>
      </c>
      <c r="H11" s="70"/>
      <c r="I11" s="70"/>
      <c r="J11" s="70"/>
    </row>
    <row r="12" spans="1:36" s="27" customFormat="1" x14ac:dyDescent="0.2">
      <c r="A12" s="138" t="s">
        <v>13</v>
      </c>
      <c r="B12" s="22" t="str">
        <f>+B116</f>
        <v xml:space="preserve"> Skupaj KANALIZACIJSKA DELA:</v>
      </c>
      <c r="C12" s="23"/>
      <c r="D12" s="39"/>
      <c r="E12" s="107"/>
      <c r="F12" s="108">
        <f>+F116</f>
        <v>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</row>
    <row r="13" spans="1:36" s="27" customFormat="1" x14ac:dyDescent="0.2">
      <c r="A13" s="138" t="s">
        <v>14</v>
      </c>
      <c r="B13" s="22" t="str">
        <f>+B130</f>
        <v xml:space="preserve"> Skupaj KRIŽANJA:</v>
      </c>
      <c r="C13" s="23"/>
      <c r="D13" s="39"/>
      <c r="E13" s="107"/>
      <c r="F13" s="108">
        <f>+F130</f>
        <v>0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</row>
    <row r="14" spans="1:36" s="27" customFormat="1" x14ac:dyDescent="0.2">
      <c r="A14" s="138" t="s">
        <v>15</v>
      </c>
      <c r="B14" s="22" t="str">
        <f>+B140</f>
        <v xml:space="preserve"> Skupaj ODCEPI za HP:</v>
      </c>
      <c r="C14" s="23"/>
      <c r="D14" s="39"/>
      <c r="E14" s="107"/>
      <c r="F14" s="108">
        <f>+F140</f>
        <v>0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</row>
    <row r="15" spans="1:36" s="27" customFormat="1" x14ac:dyDescent="0.2">
      <c r="A15" s="138" t="s">
        <v>16</v>
      </c>
      <c r="B15" s="22" t="str">
        <f>+B148</f>
        <v xml:space="preserve"> Skupaj ZAKLJUČNA DELA:</v>
      </c>
      <c r="C15" s="23"/>
      <c r="D15" s="39"/>
      <c r="E15" s="107"/>
      <c r="F15" s="108">
        <f>F148</f>
        <v>0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1:36" s="27" customFormat="1" x14ac:dyDescent="0.2">
      <c r="A16" s="138"/>
      <c r="B16" s="24" t="s">
        <v>77</v>
      </c>
      <c r="C16" s="23" t="s">
        <v>17</v>
      </c>
      <c r="D16" s="39"/>
      <c r="E16" s="107"/>
      <c r="F16" s="108">
        <f>SUM(F9:F15)*0.1</f>
        <v>0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s="27" customFormat="1" x14ac:dyDescent="0.2">
      <c r="A17" s="138"/>
      <c r="B17" s="25"/>
      <c r="C17" s="18"/>
      <c r="D17" s="1"/>
      <c r="E17" s="106"/>
      <c r="F17" s="106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s="27" customFormat="1" x14ac:dyDescent="0.2">
      <c r="A18" s="140"/>
      <c r="B18" s="82" t="s">
        <v>8</v>
      </c>
      <c r="C18" s="83"/>
      <c r="D18" s="22"/>
      <c r="E18" s="167"/>
      <c r="F18" s="108">
        <f>SUM(F8:F17)</f>
        <v>0</v>
      </c>
      <c r="G18" s="73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</row>
    <row r="19" spans="1:36" x14ac:dyDescent="0.2">
      <c r="A19" s="138"/>
      <c r="B19" s="13"/>
      <c r="C19" s="14"/>
      <c r="D19" s="36"/>
      <c r="E19" s="109"/>
      <c r="F19" s="106"/>
    </row>
    <row r="20" spans="1:36" x14ac:dyDescent="0.2">
      <c r="A20" s="141" t="s">
        <v>10</v>
      </c>
      <c r="B20" s="122" t="s">
        <v>18</v>
      </c>
      <c r="C20" s="123"/>
      <c r="D20" s="124"/>
      <c r="E20" s="168"/>
      <c r="F20" s="125"/>
    </row>
    <row r="21" spans="1:36" x14ac:dyDescent="0.2">
      <c r="A21" s="138"/>
      <c r="B21" s="13"/>
      <c r="C21" s="23"/>
      <c r="D21" s="39"/>
      <c r="E21" s="169"/>
      <c r="F21" s="108"/>
    </row>
    <row r="22" spans="1:36" s="121" customFormat="1" ht="38.25" x14ac:dyDescent="0.2">
      <c r="A22" s="142" t="s">
        <v>102</v>
      </c>
      <c r="B22" s="65" t="s">
        <v>58</v>
      </c>
      <c r="C22" s="8" t="s">
        <v>59</v>
      </c>
      <c r="D22" s="6">
        <v>3.3</v>
      </c>
      <c r="E22" s="6"/>
      <c r="F22" s="6">
        <f>+D22*E22</f>
        <v>0</v>
      </c>
      <c r="G22" s="87"/>
    </row>
    <row r="23" spans="1:36" s="121" customFormat="1" x14ac:dyDescent="0.2">
      <c r="A23" s="142"/>
      <c r="B23" s="65"/>
      <c r="C23" s="8"/>
      <c r="D23" s="6"/>
      <c r="E23" s="6"/>
      <c r="F23" s="6"/>
      <c r="G23" s="87"/>
    </row>
    <row r="24" spans="1:36" s="121" customFormat="1" ht="38.25" x14ac:dyDescent="0.2">
      <c r="A24" s="142" t="s">
        <v>103</v>
      </c>
      <c r="B24" s="65" t="s">
        <v>60</v>
      </c>
      <c r="C24" s="8" t="s">
        <v>34</v>
      </c>
      <c r="D24" s="6">
        <v>2</v>
      </c>
      <c r="E24" s="6"/>
      <c r="F24" s="6">
        <f t="shared" ref="F24" si="0">+D24*E24</f>
        <v>0</v>
      </c>
      <c r="G24" s="87"/>
    </row>
    <row r="25" spans="1:36" s="121" customFormat="1" x14ac:dyDescent="0.2">
      <c r="A25" s="142"/>
      <c r="B25" s="66"/>
      <c r="C25" s="15"/>
      <c r="D25" s="6"/>
      <c r="E25" s="6"/>
      <c r="F25" s="6"/>
      <c r="G25" s="87"/>
    </row>
    <row r="26" spans="1:36" s="121" customFormat="1" ht="25.5" x14ac:dyDescent="0.2">
      <c r="A26" s="142" t="s">
        <v>104</v>
      </c>
      <c r="B26" s="66" t="s">
        <v>61</v>
      </c>
      <c r="C26" s="8" t="s">
        <v>34</v>
      </c>
      <c r="D26" s="6">
        <v>0</v>
      </c>
      <c r="E26" s="102"/>
      <c r="F26" s="6">
        <f t="shared" ref="F26" si="1">+D26*E26</f>
        <v>0</v>
      </c>
      <c r="G26" s="87"/>
    </row>
    <row r="27" spans="1:36" s="121" customFormat="1" x14ac:dyDescent="0.2">
      <c r="A27" s="142"/>
      <c r="B27" s="4" t="s">
        <v>160</v>
      </c>
      <c r="C27" s="8"/>
      <c r="D27" s="6"/>
      <c r="E27" s="6"/>
      <c r="F27" s="6"/>
      <c r="G27" s="87"/>
    </row>
    <row r="28" spans="1:36" s="121" customFormat="1" x14ac:dyDescent="0.2">
      <c r="A28" s="142" t="s">
        <v>105</v>
      </c>
      <c r="B28" s="65" t="s">
        <v>63</v>
      </c>
      <c r="C28" s="8" t="s">
        <v>34</v>
      </c>
      <c r="D28" s="6">
        <v>0</v>
      </c>
      <c r="E28" s="6"/>
      <c r="F28" s="6">
        <f t="shared" ref="F28" si="2">+D28*E28</f>
        <v>0</v>
      </c>
      <c r="G28" s="87"/>
    </row>
    <row r="29" spans="1:36" s="121" customFormat="1" x14ac:dyDescent="0.2">
      <c r="A29" s="142"/>
      <c r="B29" s="4" t="s">
        <v>160</v>
      </c>
      <c r="C29" s="8"/>
      <c r="D29" s="6"/>
      <c r="E29" s="6"/>
      <c r="F29" s="6"/>
      <c r="G29" s="87"/>
    </row>
    <row r="30" spans="1:36" s="121" customFormat="1" ht="38.25" x14ac:dyDescent="0.2">
      <c r="A30" s="142" t="s">
        <v>106</v>
      </c>
      <c r="B30" s="65" t="s">
        <v>64</v>
      </c>
      <c r="C30" s="8" t="s">
        <v>34</v>
      </c>
      <c r="D30" s="6">
        <v>0</v>
      </c>
      <c r="E30" s="6"/>
      <c r="F30" s="6">
        <f t="shared" ref="F30" si="3">+D30*E30</f>
        <v>0</v>
      </c>
      <c r="G30" s="87"/>
    </row>
    <row r="31" spans="1:36" s="121" customFormat="1" x14ac:dyDescent="0.2">
      <c r="A31" s="142"/>
      <c r="B31" s="4" t="s">
        <v>160</v>
      </c>
      <c r="C31" s="18"/>
      <c r="D31" s="106"/>
      <c r="E31" s="106"/>
      <c r="F31" s="6"/>
    </row>
    <row r="32" spans="1:36" s="121" customFormat="1" ht="63.75" x14ac:dyDescent="0.2">
      <c r="A32" s="142" t="s">
        <v>107</v>
      </c>
      <c r="B32" s="33" t="s">
        <v>65</v>
      </c>
      <c r="C32" s="8" t="s">
        <v>34</v>
      </c>
      <c r="D32" s="106">
        <v>0</v>
      </c>
      <c r="E32" s="106"/>
      <c r="F32" s="6">
        <f t="shared" ref="F32" si="4">+D32*E32</f>
        <v>0</v>
      </c>
    </row>
    <row r="33" spans="1:10" s="121" customFormat="1" x14ac:dyDescent="0.2">
      <c r="A33" s="142"/>
      <c r="B33" s="4" t="s">
        <v>160</v>
      </c>
      <c r="C33" s="18"/>
      <c r="D33" s="106"/>
      <c r="E33" s="106"/>
      <c r="F33" s="6"/>
    </row>
    <row r="34" spans="1:10" s="121" customFormat="1" ht="38.25" x14ac:dyDescent="0.2">
      <c r="A34" s="142" t="s">
        <v>108</v>
      </c>
      <c r="B34" s="38" t="s">
        <v>81</v>
      </c>
      <c r="C34" s="18" t="s">
        <v>24</v>
      </c>
      <c r="D34" s="106">
        <v>2</v>
      </c>
      <c r="E34" s="106"/>
      <c r="F34" s="6">
        <f t="shared" ref="F34" si="5">+D34*E34</f>
        <v>0</v>
      </c>
    </row>
    <row r="35" spans="1:10" s="73" customFormat="1" x14ac:dyDescent="0.2">
      <c r="A35" s="142"/>
      <c r="B35" s="38"/>
      <c r="C35" s="18"/>
      <c r="D35" s="106"/>
      <c r="E35" s="106"/>
      <c r="F35" s="6"/>
      <c r="H35" s="70"/>
      <c r="I35" s="70"/>
      <c r="J35" s="70"/>
    </row>
    <row r="36" spans="1:10" x14ac:dyDescent="0.2">
      <c r="A36" s="142" t="s">
        <v>152</v>
      </c>
      <c r="B36" s="38" t="s">
        <v>155</v>
      </c>
      <c r="C36" s="18" t="s">
        <v>29</v>
      </c>
      <c r="D36" s="106">
        <v>0</v>
      </c>
      <c r="E36" s="106"/>
      <c r="F36" s="6">
        <f>+ROUND(D36*E36,2)</f>
        <v>0</v>
      </c>
    </row>
    <row r="37" spans="1:10" x14ac:dyDescent="0.2">
      <c r="A37" s="139"/>
      <c r="B37" s="4" t="s">
        <v>160</v>
      </c>
      <c r="C37" s="15"/>
      <c r="D37" s="102"/>
      <c r="E37" s="109"/>
      <c r="F37" s="102"/>
    </row>
    <row r="38" spans="1:10" x14ac:dyDescent="0.2">
      <c r="A38" s="139"/>
      <c r="B38" s="13" t="s">
        <v>20</v>
      </c>
      <c r="C38" s="23"/>
      <c r="D38" s="107"/>
      <c r="E38" s="169"/>
      <c r="F38" s="107">
        <f>SUM(F22:F36)</f>
        <v>0</v>
      </c>
    </row>
    <row r="39" spans="1:10" x14ac:dyDescent="0.2">
      <c r="A39" s="139"/>
      <c r="B39" s="13"/>
      <c r="C39" s="23"/>
      <c r="D39" s="107"/>
      <c r="E39" s="169"/>
      <c r="F39" s="107"/>
    </row>
    <row r="40" spans="1:10" x14ac:dyDescent="0.2">
      <c r="A40" s="141" t="s">
        <v>11</v>
      </c>
      <c r="B40" s="122" t="s">
        <v>21</v>
      </c>
      <c r="C40" s="126"/>
      <c r="D40" s="127"/>
      <c r="E40" s="170"/>
      <c r="F40" s="125"/>
    </row>
    <row r="41" spans="1:10" x14ac:dyDescent="0.2">
      <c r="A41" s="139"/>
      <c r="B41" s="166" t="s">
        <v>161</v>
      </c>
      <c r="C41" s="5"/>
      <c r="D41" s="102"/>
      <c r="E41" s="109"/>
      <c r="F41" s="102"/>
    </row>
    <row r="42" spans="1:10" ht="51" x14ac:dyDescent="0.2">
      <c r="A42" s="139" t="s">
        <v>109</v>
      </c>
      <c r="B42" s="68" t="s">
        <v>79</v>
      </c>
      <c r="C42" s="35" t="s">
        <v>48</v>
      </c>
      <c r="D42" s="49">
        <v>0</v>
      </c>
      <c r="E42" s="109"/>
      <c r="F42" s="102">
        <f>D42*E42</f>
        <v>0</v>
      </c>
    </row>
    <row r="43" spans="1:10" x14ac:dyDescent="0.2">
      <c r="A43" s="139"/>
      <c r="B43" s="68"/>
      <c r="C43" s="35"/>
      <c r="D43" s="49"/>
      <c r="E43" s="109"/>
      <c r="F43" s="102"/>
    </row>
    <row r="44" spans="1:10" ht="38.25" x14ac:dyDescent="0.2">
      <c r="A44" s="139" t="s">
        <v>110</v>
      </c>
      <c r="B44" s="89" t="s">
        <v>99</v>
      </c>
      <c r="C44" s="35" t="s">
        <v>19</v>
      </c>
      <c r="D44" s="6">
        <v>0</v>
      </c>
      <c r="E44" s="109"/>
      <c r="F44" s="102">
        <f>D44*E44</f>
        <v>0</v>
      </c>
    </row>
    <row r="45" spans="1:10" x14ac:dyDescent="0.2">
      <c r="A45" s="139"/>
      <c r="B45" s="37"/>
      <c r="C45" s="15"/>
      <c r="D45" s="102"/>
      <c r="E45" s="109"/>
      <c r="F45" s="102"/>
    </row>
    <row r="46" spans="1:10" ht="51" x14ac:dyDescent="0.2">
      <c r="A46" s="139" t="s">
        <v>111</v>
      </c>
      <c r="B46" s="40" t="s">
        <v>151</v>
      </c>
      <c r="C46" s="35" t="s">
        <v>48</v>
      </c>
      <c r="D46" s="6">
        <v>0</v>
      </c>
      <c r="E46" s="109"/>
      <c r="F46" s="102">
        <f>D46*E46</f>
        <v>0</v>
      </c>
    </row>
    <row r="47" spans="1:10" x14ac:dyDescent="0.2">
      <c r="A47" s="139"/>
      <c r="B47" s="40"/>
      <c r="C47" s="8"/>
      <c r="D47" s="6"/>
      <c r="E47" s="109"/>
      <c r="F47" s="102"/>
    </row>
    <row r="48" spans="1:10" ht="38.25" x14ac:dyDescent="0.2">
      <c r="A48" s="139" t="s">
        <v>112</v>
      </c>
      <c r="B48" s="38" t="s">
        <v>150</v>
      </c>
      <c r="C48" s="8"/>
      <c r="D48" s="152">
        <v>18</v>
      </c>
      <c r="E48" s="109"/>
      <c r="F48" s="102"/>
    </row>
    <row r="49" spans="1:16" x14ac:dyDescent="0.2">
      <c r="A49" s="139"/>
      <c r="B49" s="173" t="s">
        <v>93</v>
      </c>
      <c r="C49" s="8" t="s">
        <v>23</v>
      </c>
      <c r="D49" s="6">
        <f>D48*0.8</f>
        <v>14.4</v>
      </c>
      <c r="E49" s="109"/>
      <c r="F49" s="102">
        <f>D49*E49</f>
        <v>0</v>
      </c>
    </row>
    <row r="50" spans="1:16" x14ac:dyDescent="0.2">
      <c r="A50" s="139"/>
      <c r="B50" s="173" t="s">
        <v>175</v>
      </c>
      <c r="C50" s="8" t="s">
        <v>23</v>
      </c>
      <c r="D50" s="6">
        <f>D48*0.05</f>
        <v>0.9</v>
      </c>
      <c r="E50" s="109"/>
      <c r="F50" s="102">
        <f>D50*E50</f>
        <v>0</v>
      </c>
    </row>
    <row r="51" spans="1:16" x14ac:dyDescent="0.2">
      <c r="A51" s="139"/>
      <c r="B51" s="173" t="s">
        <v>176</v>
      </c>
      <c r="C51" s="8" t="s">
        <v>23</v>
      </c>
      <c r="D51" s="6">
        <f>D49*0.15</f>
        <v>2.16</v>
      </c>
      <c r="E51" s="109"/>
      <c r="F51" s="102">
        <f>D51*E51</f>
        <v>0</v>
      </c>
    </row>
    <row r="52" spans="1:16" x14ac:dyDescent="0.2">
      <c r="A52" s="139"/>
      <c r="B52" s="4"/>
      <c r="C52" s="8"/>
      <c r="D52" s="6"/>
      <c r="E52" s="109"/>
      <c r="F52" s="102"/>
    </row>
    <row r="53" spans="1:16" ht="38.25" x14ac:dyDescent="0.2">
      <c r="A53" s="139" t="s">
        <v>113</v>
      </c>
      <c r="B53" s="38" t="s">
        <v>100</v>
      </c>
      <c r="C53" s="8"/>
      <c r="D53" s="152">
        <v>0</v>
      </c>
      <c r="E53" s="109"/>
      <c r="F53" s="102"/>
    </row>
    <row r="54" spans="1:16" x14ac:dyDescent="0.2">
      <c r="A54" s="139"/>
      <c r="B54" s="173" t="s">
        <v>93</v>
      </c>
      <c r="C54" s="8" t="s">
        <v>23</v>
      </c>
      <c r="D54" s="6">
        <f>D53*0.8</f>
        <v>0</v>
      </c>
      <c r="E54" s="109"/>
      <c r="F54" s="102">
        <f>D54*E54</f>
        <v>0</v>
      </c>
    </row>
    <row r="55" spans="1:16" s="73" customFormat="1" x14ac:dyDescent="0.2">
      <c r="A55" s="139"/>
      <c r="B55" s="173" t="s">
        <v>175</v>
      </c>
      <c r="C55" s="8" t="s">
        <v>23</v>
      </c>
      <c r="D55" s="6">
        <f>D53*0.05</f>
        <v>0</v>
      </c>
      <c r="E55" s="109"/>
      <c r="F55" s="102">
        <f>D55*E55</f>
        <v>0</v>
      </c>
      <c r="H55" s="70"/>
      <c r="I55" s="70"/>
      <c r="J55" s="70"/>
      <c r="K55" s="70"/>
      <c r="L55" s="70"/>
      <c r="M55" s="70"/>
      <c r="N55" s="70"/>
      <c r="O55" s="70"/>
      <c r="P55" s="70"/>
    </row>
    <row r="56" spans="1:16" s="73" customFormat="1" x14ac:dyDescent="0.2">
      <c r="A56" s="139"/>
      <c r="B56" s="173" t="s">
        <v>176</v>
      </c>
      <c r="C56" s="8" t="s">
        <v>23</v>
      </c>
      <c r="D56" s="6">
        <f>D54*0.15</f>
        <v>0</v>
      </c>
      <c r="E56" s="109"/>
      <c r="F56" s="102">
        <f>D56*E56</f>
        <v>0</v>
      </c>
      <c r="H56" s="70"/>
      <c r="I56" s="70"/>
      <c r="J56" s="70"/>
      <c r="K56" s="70"/>
      <c r="L56" s="70"/>
      <c r="M56" s="70"/>
      <c r="N56" s="70"/>
      <c r="O56" s="70"/>
      <c r="P56" s="70"/>
    </row>
    <row r="57" spans="1:16" s="73" customFormat="1" x14ac:dyDescent="0.2">
      <c r="A57" s="139"/>
      <c r="B57" s="4"/>
      <c r="C57" s="8"/>
      <c r="D57" s="6"/>
      <c r="E57" s="109"/>
      <c r="F57" s="102"/>
      <c r="H57" s="70"/>
      <c r="I57" s="70"/>
      <c r="J57" s="70"/>
      <c r="K57" s="70"/>
      <c r="L57" s="70"/>
      <c r="M57" s="70"/>
      <c r="N57" s="70"/>
      <c r="O57" s="70"/>
      <c r="P57" s="70"/>
    </row>
    <row r="58" spans="1:16" ht="38.25" x14ac:dyDescent="0.2">
      <c r="A58" s="139" t="s">
        <v>114</v>
      </c>
      <c r="B58" s="37" t="s">
        <v>66</v>
      </c>
      <c r="C58" s="8" t="s">
        <v>23</v>
      </c>
      <c r="D58" s="152">
        <v>2</v>
      </c>
      <c r="E58" s="109"/>
      <c r="F58" s="102"/>
    </row>
    <row r="59" spans="1:16" x14ac:dyDescent="0.2">
      <c r="A59" s="139"/>
      <c r="B59" s="173" t="s">
        <v>93</v>
      </c>
      <c r="C59" s="8" t="s">
        <v>23</v>
      </c>
      <c r="D59" s="6">
        <f>D58*0.8</f>
        <v>1.6</v>
      </c>
      <c r="E59" s="109"/>
      <c r="F59" s="102">
        <f>D59*E59</f>
        <v>0</v>
      </c>
    </row>
    <row r="60" spans="1:16" s="73" customFormat="1" x14ac:dyDescent="0.2">
      <c r="A60" s="139"/>
      <c r="B60" s="173" t="s">
        <v>175</v>
      </c>
      <c r="C60" s="8" t="s">
        <v>23</v>
      </c>
      <c r="D60" s="6">
        <f>D58*0.05</f>
        <v>0.1</v>
      </c>
      <c r="E60" s="109"/>
      <c r="F60" s="102">
        <f>D60*E60</f>
        <v>0</v>
      </c>
      <c r="H60" s="70"/>
      <c r="I60" s="70"/>
      <c r="J60" s="70"/>
      <c r="K60" s="70"/>
      <c r="L60" s="70"/>
      <c r="M60" s="70"/>
      <c r="N60" s="70"/>
      <c r="O60" s="70"/>
      <c r="P60" s="70"/>
    </row>
    <row r="61" spans="1:16" s="73" customFormat="1" x14ac:dyDescent="0.2">
      <c r="A61" s="139"/>
      <c r="B61" s="173" t="s">
        <v>176</v>
      </c>
      <c r="C61" s="8" t="s">
        <v>23</v>
      </c>
      <c r="D61" s="6">
        <f>D59*0.15</f>
        <v>0.24</v>
      </c>
      <c r="E61" s="109"/>
      <c r="F61" s="102">
        <f>D61*E61</f>
        <v>0</v>
      </c>
      <c r="H61" s="70"/>
      <c r="I61" s="70"/>
      <c r="J61" s="70"/>
      <c r="K61" s="70"/>
      <c r="L61" s="70"/>
      <c r="M61" s="70"/>
      <c r="N61" s="70"/>
      <c r="O61" s="70"/>
      <c r="P61" s="70"/>
    </row>
    <row r="62" spans="1:16" s="73" customFormat="1" x14ac:dyDescent="0.2">
      <c r="A62" s="139"/>
      <c r="B62" s="4"/>
      <c r="C62" s="8"/>
      <c r="D62" s="6"/>
      <c r="E62" s="109"/>
      <c r="F62" s="102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43" customFormat="1" ht="25.5" x14ac:dyDescent="0.2">
      <c r="A63" s="139" t="s">
        <v>115</v>
      </c>
      <c r="B63" s="37" t="s">
        <v>25</v>
      </c>
      <c r="C63" s="8" t="s">
        <v>26</v>
      </c>
      <c r="D63" s="6">
        <v>3.5</v>
      </c>
      <c r="E63" s="109"/>
      <c r="F63" s="102">
        <f>D63*E63</f>
        <v>0</v>
      </c>
      <c r="G63" s="42"/>
    </row>
    <row r="64" spans="1:16" s="43" customFormat="1" x14ac:dyDescent="0.2">
      <c r="A64" s="139"/>
      <c r="B64" s="41"/>
      <c r="C64" s="98"/>
      <c r="D64" s="6"/>
      <c r="E64" s="110"/>
      <c r="F64" s="110"/>
      <c r="G64" s="73"/>
    </row>
    <row r="65" spans="1:10" ht="38.25" x14ac:dyDescent="0.2">
      <c r="A65" s="139" t="s">
        <v>116</v>
      </c>
      <c r="B65" s="41" t="s">
        <v>83</v>
      </c>
      <c r="C65" s="98" t="s">
        <v>23</v>
      </c>
      <c r="D65" s="6">
        <v>0.5</v>
      </c>
      <c r="E65" s="110"/>
      <c r="F65" s="102">
        <f>D65*E65</f>
        <v>0</v>
      </c>
    </row>
    <row r="66" spans="1:10" x14ac:dyDescent="0.2">
      <c r="A66" s="139"/>
      <c r="B66" s="37"/>
      <c r="C66" s="8"/>
      <c r="D66" s="6"/>
      <c r="E66" s="109"/>
      <c r="F66" s="102"/>
    </row>
    <row r="67" spans="1:10" ht="63.75" x14ac:dyDescent="0.2">
      <c r="A67" s="139" t="s">
        <v>117</v>
      </c>
      <c r="B67" s="37" t="s">
        <v>27</v>
      </c>
      <c r="C67" s="8" t="s">
        <v>23</v>
      </c>
      <c r="D67" s="6">
        <v>2.5</v>
      </c>
      <c r="E67" s="109"/>
      <c r="F67" s="102">
        <f>D67*E67</f>
        <v>0</v>
      </c>
    </row>
    <row r="68" spans="1:10" x14ac:dyDescent="0.2">
      <c r="A68" s="139"/>
      <c r="B68" s="37"/>
      <c r="C68" s="8"/>
      <c r="D68" s="6"/>
      <c r="E68" s="109"/>
      <c r="F68" s="102"/>
    </row>
    <row r="69" spans="1:10" ht="38.25" x14ac:dyDescent="0.2">
      <c r="A69" s="139" t="s">
        <v>118</v>
      </c>
      <c r="B69" s="37" t="s">
        <v>67</v>
      </c>
      <c r="C69" s="8"/>
      <c r="D69" s="152">
        <v>12</v>
      </c>
      <c r="E69" s="109"/>
      <c r="F69" s="102"/>
    </row>
    <row r="70" spans="1:10" x14ac:dyDescent="0.2">
      <c r="A70" s="139"/>
      <c r="B70" s="45" t="s">
        <v>177</v>
      </c>
      <c r="C70" s="8" t="s">
        <v>23</v>
      </c>
      <c r="D70" s="109">
        <f>0.2*D69</f>
        <v>2.4000000000000004</v>
      </c>
      <c r="E70" s="109"/>
      <c r="F70" s="102">
        <f>D70*E70</f>
        <v>0</v>
      </c>
    </row>
    <row r="71" spans="1:10" x14ac:dyDescent="0.2">
      <c r="A71" s="139"/>
      <c r="B71" s="45" t="s">
        <v>178</v>
      </c>
      <c r="C71" s="8" t="s">
        <v>23</v>
      </c>
      <c r="D71" s="109">
        <f>0.8*D69</f>
        <v>9.6000000000000014</v>
      </c>
      <c r="E71" s="109"/>
      <c r="F71" s="102">
        <f>D71*E71</f>
        <v>0</v>
      </c>
    </row>
    <row r="72" spans="1:10" x14ac:dyDescent="0.2">
      <c r="A72" s="139"/>
      <c r="B72" s="37"/>
      <c r="C72" s="15"/>
      <c r="D72" s="102"/>
      <c r="E72" s="109"/>
      <c r="F72" s="102"/>
    </row>
    <row r="73" spans="1:10" ht="38.25" x14ac:dyDescent="0.2">
      <c r="A73" s="139" t="s">
        <v>119</v>
      </c>
      <c r="B73" s="46" t="s">
        <v>70</v>
      </c>
      <c r="C73" s="48" t="s">
        <v>23</v>
      </c>
      <c r="D73" s="97">
        <v>18</v>
      </c>
      <c r="E73" s="97"/>
      <c r="F73" s="102">
        <f>D73*E73</f>
        <v>0</v>
      </c>
    </row>
    <row r="74" spans="1:10" x14ac:dyDescent="0.2">
      <c r="A74" s="139"/>
      <c r="B74" s="37"/>
      <c r="C74" s="15"/>
      <c r="D74" s="102"/>
      <c r="E74" s="109"/>
      <c r="F74" s="102"/>
      <c r="H74" s="73"/>
    </row>
    <row r="75" spans="1:10" ht="38.25" x14ac:dyDescent="0.2">
      <c r="A75" s="139" t="s">
        <v>120</v>
      </c>
      <c r="B75" s="46" t="s">
        <v>28</v>
      </c>
      <c r="C75" s="48" t="s">
        <v>29</v>
      </c>
      <c r="D75" s="97">
        <v>0</v>
      </c>
      <c r="E75" s="97"/>
      <c r="F75" s="102">
        <f>D75*E75</f>
        <v>0</v>
      </c>
      <c r="H75" s="73"/>
    </row>
    <row r="76" spans="1:10" x14ac:dyDescent="0.2">
      <c r="A76" s="139"/>
      <c r="B76" s="4" t="s">
        <v>160</v>
      </c>
      <c r="C76" s="48"/>
      <c r="D76" s="97"/>
      <c r="E76" s="97"/>
      <c r="F76" s="102"/>
    </row>
    <row r="77" spans="1:10" ht="25.5" x14ac:dyDescent="0.2">
      <c r="A77" s="139" t="s">
        <v>121</v>
      </c>
      <c r="B77" s="103" t="s">
        <v>101</v>
      </c>
      <c r="C77" s="48" t="s">
        <v>19</v>
      </c>
      <c r="D77" s="93">
        <f>D44</f>
        <v>0</v>
      </c>
      <c r="E77" s="97"/>
      <c r="F77" s="102">
        <f>D77*E77</f>
        <v>0</v>
      </c>
    </row>
    <row r="78" spans="1:10" s="73" customFormat="1" x14ac:dyDescent="0.2">
      <c r="A78" s="139"/>
      <c r="B78" s="37"/>
      <c r="C78" s="15"/>
      <c r="D78" s="36"/>
      <c r="E78" s="109"/>
      <c r="F78" s="102"/>
      <c r="H78" s="70"/>
      <c r="I78" s="70"/>
      <c r="J78" s="70"/>
    </row>
    <row r="79" spans="1:10" s="73" customFormat="1" ht="25.5" x14ac:dyDescent="0.2">
      <c r="A79" s="139" t="s">
        <v>122</v>
      </c>
      <c r="B79" s="103" t="s">
        <v>71</v>
      </c>
      <c r="C79" s="48" t="s">
        <v>19</v>
      </c>
      <c r="D79" s="93">
        <f>D77</f>
        <v>0</v>
      </c>
      <c r="E79" s="97"/>
      <c r="F79" s="102">
        <f>D79*E79</f>
        <v>0</v>
      </c>
      <c r="H79" s="70"/>
      <c r="I79" s="70"/>
      <c r="J79" s="70"/>
    </row>
    <row r="80" spans="1:10" s="73" customFormat="1" x14ac:dyDescent="0.2">
      <c r="A80" s="139"/>
      <c r="B80" s="37"/>
      <c r="C80" s="8"/>
      <c r="D80" s="6"/>
      <c r="E80" s="6"/>
      <c r="F80" s="6"/>
      <c r="H80" s="70"/>
      <c r="I80" s="70"/>
      <c r="J80" s="70"/>
    </row>
    <row r="81" spans="1:16" s="73" customFormat="1" x14ac:dyDescent="0.2">
      <c r="A81" s="139"/>
      <c r="B81" s="34" t="s">
        <v>30</v>
      </c>
      <c r="C81" s="8"/>
      <c r="D81" s="6"/>
      <c r="E81" s="6"/>
      <c r="F81" s="108">
        <f>SUM(F42:F80)</f>
        <v>0</v>
      </c>
      <c r="H81" s="70"/>
      <c r="I81" s="70"/>
      <c r="J81" s="70"/>
    </row>
    <row r="82" spans="1:16" s="73" customFormat="1" x14ac:dyDescent="0.2">
      <c r="A82" s="139"/>
      <c r="B82" s="34"/>
      <c r="C82" s="8"/>
      <c r="D82" s="6"/>
      <c r="E82" s="6"/>
      <c r="F82" s="108"/>
      <c r="H82" s="70"/>
      <c r="I82" s="70"/>
      <c r="J82" s="70"/>
    </row>
    <row r="83" spans="1:16" s="73" customFormat="1" x14ac:dyDescent="0.2">
      <c r="A83" s="141" t="s">
        <v>12</v>
      </c>
      <c r="B83" s="148" t="s">
        <v>156</v>
      </c>
      <c r="C83" s="128"/>
      <c r="D83" s="127"/>
      <c r="E83" s="168"/>
      <c r="F83" s="129"/>
      <c r="H83" s="70"/>
      <c r="I83" s="70"/>
      <c r="J83" s="70"/>
    </row>
    <row r="84" spans="1:16" ht="25.5" x14ac:dyDescent="0.2">
      <c r="A84" s="138"/>
      <c r="B84" s="34" t="s">
        <v>162</v>
      </c>
      <c r="C84" s="7"/>
      <c r="D84" s="44"/>
      <c r="E84" s="6"/>
      <c r="F84" s="108"/>
    </row>
    <row r="85" spans="1:16" s="73" customFormat="1" x14ac:dyDescent="0.2">
      <c r="A85" s="138"/>
      <c r="B85" s="46"/>
      <c r="C85" s="47"/>
      <c r="D85" s="97"/>
      <c r="E85" s="6"/>
      <c r="F85" s="115"/>
      <c r="H85" s="70"/>
      <c r="I85" s="70"/>
      <c r="J85" s="70"/>
    </row>
    <row r="86" spans="1:16" s="73" customFormat="1" x14ac:dyDescent="0.2">
      <c r="A86" s="138"/>
      <c r="B86" s="82" t="s">
        <v>168</v>
      </c>
      <c r="C86" s="14"/>
      <c r="D86" s="102"/>
      <c r="E86" s="109"/>
      <c r="F86" s="108">
        <v>0</v>
      </c>
      <c r="H86" s="70"/>
      <c r="I86" s="70"/>
      <c r="J86" s="70"/>
    </row>
    <row r="87" spans="1:16" x14ac:dyDescent="0.2">
      <c r="A87" s="139"/>
      <c r="B87" s="37"/>
      <c r="C87" s="8"/>
      <c r="D87" s="6"/>
      <c r="E87" s="6"/>
      <c r="F87" s="6"/>
    </row>
    <row r="88" spans="1:16" x14ac:dyDescent="0.2">
      <c r="A88" s="141" t="s">
        <v>13</v>
      </c>
      <c r="B88" s="122" t="s">
        <v>31</v>
      </c>
      <c r="C88" s="126"/>
      <c r="D88" s="127"/>
      <c r="E88" s="170"/>
      <c r="F88" s="125"/>
    </row>
    <row r="89" spans="1:16" x14ac:dyDescent="0.2">
      <c r="A89" s="139"/>
      <c r="B89" s="37"/>
      <c r="C89" s="15"/>
      <c r="D89" s="102"/>
      <c r="E89" s="109"/>
      <c r="F89" s="102"/>
    </row>
    <row r="90" spans="1:16" ht="38.25" x14ac:dyDescent="0.2">
      <c r="A90" s="139" t="s">
        <v>123</v>
      </c>
      <c r="B90" s="89" t="s">
        <v>98</v>
      </c>
      <c r="C90" s="18"/>
      <c r="D90" s="97"/>
      <c r="E90" s="6"/>
      <c r="F90" s="44"/>
    </row>
    <row r="91" spans="1:16" x14ac:dyDescent="0.2">
      <c r="A91" s="139"/>
      <c r="B91" s="37" t="s">
        <v>95</v>
      </c>
      <c r="C91" s="18" t="s">
        <v>48</v>
      </c>
      <c r="D91" s="97">
        <v>0</v>
      </c>
      <c r="E91" s="6"/>
      <c r="F91" s="44">
        <f>D91*E91</f>
        <v>0</v>
      </c>
    </row>
    <row r="92" spans="1:16" x14ac:dyDescent="0.2">
      <c r="A92" s="139"/>
      <c r="B92" s="37" t="s">
        <v>94</v>
      </c>
      <c r="C92" s="18" t="s">
        <v>48</v>
      </c>
      <c r="D92" s="97">
        <v>0</v>
      </c>
      <c r="E92" s="6"/>
      <c r="F92" s="44">
        <f>D92*E92</f>
        <v>0</v>
      </c>
    </row>
    <row r="93" spans="1:16" x14ac:dyDescent="0.2">
      <c r="A93" s="139"/>
      <c r="B93" s="37" t="s">
        <v>96</v>
      </c>
      <c r="C93" s="18" t="s">
        <v>48</v>
      </c>
      <c r="D93" s="97">
        <v>3.3</v>
      </c>
      <c r="E93" s="6"/>
      <c r="F93" s="44">
        <f>D93*E93</f>
        <v>0</v>
      </c>
    </row>
    <row r="94" spans="1:16" s="43" customFormat="1" x14ac:dyDescent="0.2">
      <c r="A94" s="139"/>
      <c r="B94" s="37" t="s">
        <v>97</v>
      </c>
      <c r="C94" s="18" t="s">
        <v>48</v>
      </c>
      <c r="D94" s="97">
        <v>0</v>
      </c>
      <c r="E94" s="6"/>
      <c r="F94" s="44">
        <f>D94*E94</f>
        <v>0</v>
      </c>
      <c r="G94" s="52"/>
      <c r="H94" s="52"/>
      <c r="I94" s="53"/>
      <c r="J94" s="54"/>
      <c r="K94" s="55"/>
      <c r="L94" s="55"/>
      <c r="M94" s="55"/>
      <c r="N94" s="55"/>
      <c r="O94" s="55"/>
      <c r="P94" s="55"/>
    </row>
    <row r="95" spans="1:16" s="43" customFormat="1" x14ac:dyDescent="0.2">
      <c r="A95" s="139"/>
      <c r="B95" s="37"/>
      <c r="C95" s="18"/>
      <c r="D95" s="106"/>
      <c r="E95" s="6"/>
      <c r="F95" s="44"/>
      <c r="G95" s="57"/>
      <c r="H95" s="57"/>
      <c r="I95" s="58"/>
      <c r="J95" s="54"/>
    </row>
    <row r="96" spans="1:16" s="43" customFormat="1" ht="89.25" x14ac:dyDescent="0.2">
      <c r="A96" s="139" t="s">
        <v>124</v>
      </c>
      <c r="B96" s="104" t="s">
        <v>74</v>
      </c>
      <c r="C96" s="18"/>
      <c r="D96" s="106"/>
      <c r="E96" s="106"/>
      <c r="F96" s="106"/>
      <c r="G96" s="57"/>
      <c r="H96" s="57"/>
      <c r="I96" s="58"/>
      <c r="J96" s="54"/>
    </row>
    <row r="97" spans="1:16" s="43" customFormat="1" x14ac:dyDescent="0.2">
      <c r="A97" s="143"/>
      <c r="B97" s="38" t="s">
        <v>32</v>
      </c>
      <c r="C97" s="18" t="s">
        <v>29</v>
      </c>
      <c r="D97" s="106">
        <v>0</v>
      </c>
      <c r="E97" s="106"/>
      <c r="F97" s="44">
        <f>D97*E97</f>
        <v>0</v>
      </c>
      <c r="G97" s="57"/>
      <c r="H97" s="52"/>
      <c r="I97" s="53"/>
      <c r="J97" s="54"/>
      <c r="K97" s="55"/>
      <c r="L97" s="55"/>
      <c r="M97" s="55"/>
      <c r="N97" s="55"/>
      <c r="O97" s="55"/>
      <c r="P97" s="55"/>
    </row>
    <row r="98" spans="1:16" s="43" customFormat="1" x14ac:dyDescent="0.2">
      <c r="A98" s="144"/>
      <c r="B98" s="38" t="s">
        <v>33</v>
      </c>
      <c r="C98" s="18" t="s">
        <v>29</v>
      </c>
      <c r="D98" s="106">
        <v>1</v>
      </c>
      <c r="E98" s="106"/>
      <c r="F98" s="44">
        <f>D98*E98</f>
        <v>0</v>
      </c>
      <c r="G98" s="158"/>
      <c r="H98" s="52"/>
      <c r="I98" s="53"/>
      <c r="J98" s="54"/>
      <c r="K98" s="55"/>
      <c r="L98" s="55"/>
      <c r="M98" s="55"/>
      <c r="N98" s="55"/>
      <c r="O98" s="55"/>
      <c r="P98" s="55"/>
    </row>
    <row r="99" spans="1:16" s="43" customFormat="1" x14ac:dyDescent="0.2">
      <c r="A99" s="139"/>
      <c r="B99" s="2"/>
      <c r="C99" s="18"/>
      <c r="D99" s="106"/>
      <c r="E99" s="106"/>
      <c r="F99" s="116"/>
      <c r="G99" s="57"/>
      <c r="H99" s="57"/>
      <c r="I99" s="58"/>
      <c r="J99" s="54"/>
    </row>
    <row r="100" spans="1:16" s="43" customFormat="1" ht="89.25" x14ac:dyDescent="0.2">
      <c r="A100" s="139" t="s">
        <v>125</v>
      </c>
      <c r="B100" s="104" t="s">
        <v>73</v>
      </c>
      <c r="C100" s="18"/>
      <c r="D100" s="106"/>
      <c r="E100" s="106"/>
      <c r="F100" s="106"/>
      <c r="G100" s="57"/>
      <c r="H100" s="57"/>
      <c r="I100" s="58"/>
      <c r="J100" s="54"/>
    </row>
    <row r="101" spans="1:16" s="43" customFormat="1" x14ac:dyDescent="0.2">
      <c r="A101" s="145"/>
      <c r="B101" s="38" t="s">
        <v>32</v>
      </c>
      <c r="C101" s="18" t="s">
        <v>29</v>
      </c>
      <c r="D101" s="6">
        <v>0</v>
      </c>
      <c r="E101" s="106"/>
      <c r="F101" s="44">
        <f>D101*E101</f>
        <v>0</v>
      </c>
      <c r="G101" s="57"/>
      <c r="H101" s="57"/>
      <c r="I101" s="58"/>
      <c r="J101" s="54"/>
    </row>
    <row r="102" spans="1:16" s="43" customFormat="1" x14ac:dyDescent="0.2">
      <c r="A102" s="139"/>
      <c r="B102" s="38" t="s">
        <v>33</v>
      </c>
      <c r="C102" s="18" t="s">
        <v>29</v>
      </c>
      <c r="D102" s="6">
        <v>0</v>
      </c>
      <c r="E102" s="106"/>
      <c r="F102" s="44">
        <f>D102*E102</f>
        <v>0</v>
      </c>
      <c r="G102" s="73"/>
      <c r="H102" s="52"/>
      <c r="I102" s="53"/>
      <c r="J102" s="54"/>
      <c r="K102" s="55"/>
      <c r="L102" s="55"/>
      <c r="M102" s="55"/>
      <c r="N102" s="55"/>
      <c r="O102" s="55"/>
      <c r="P102" s="55"/>
    </row>
    <row r="103" spans="1:16" s="43" customFormat="1" x14ac:dyDescent="0.2">
      <c r="A103" s="139"/>
      <c r="B103" s="37"/>
      <c r="C103" s="15"/>
      <c r="D103" s="102"/>
      <c r="E103" s="109"/>
      <c r="F103" s="102"/>
      <c r="G103" s="52"/>
      <c r="H103" s="52"/>
      <c r="I103" s="53"/>
      <c r="J103" s="54"/>
      <c r="K103" s="55"/>
      <c r="L103" s="55"/>
      <c r="M103" s="55"/>
      <c r="N103" s="55"/>
      <c r="O103" s="55"/>
      <c r="P103" s="55"/>
    </row>
    <row r="104" spans="1:16" s="43" customFormat="1" ht="89.25" x14ac:dyDescent="0.2">
      <c r="A104" s="139" t="s">
        <v>126</v>
      </c>
      <c r="B104" s="37" t="s">
        <v>72</v>
      </c>
      <c r="C104" s="8" t="s">
        <v>29</v>
      </c>
      <c r="D104" s="102">
        <v>0</v>
      </c>
      <c r="E104" s="6"/>
      <c r="F104" s="44">
        <f>D104*E104</f>
        <v>0</v>
      </c>
      <c r="G104" s="52"/>
      <c r="H104" s="52"/>
      <c r="I104" s="53"/>
      <c r="J104" s="54"/>
      <c r="K104" s="55"/>
      <c r="L104" s="55"/>
      <c r="M104" s="55"/>
      <c r="N104" s="55"/>
      <c r="O104" s="55"/>
      <c r="P104" s="55"/>
    </row>
    <row r="105" spans="1:16" s="27" customFormat="1" x14ac:dyDescent="0.2">
      <c r="A105" s="139"/>
      <c r="B105" s="37"/>
      <c r="C105" s="15"/>
      <c r="D105" s="36"/>
      <c r="E105" s="109"/>
      <c r="F105" s="102"/>
      <c r="G105" s="26"/>
    </row>
    <row r="106" spans="1:16" ht="76.5" x14ac:dyDescent="0.2">
      <c r="A106" s="139" t="s">
        <v>127</v>
      </c>
      <c r="B106" s="37" t="s">
        <v>82</v>
      </c>
      <c r="C106" s="8" t="s">
        <v>29</v>
      </c>
      <c r="D106" s="36">
        <v>1</v>
      </c>
      <c r="E106" s="6"/>
      <c r="F106" s="44">
        <f>D106*E106</f>
        <v>0</v>
      </c>
    </row>
    <row r="107" spans="1:16" s="27" customFormat="1" x14ac:dyDescent="0.2">
      <c r="A107" s="139"/>
      <c r="B107" s="37"/>
      <c r="C107" s="8"/>
      <c r="D107" s="36"/>
      <c r="E107" s="6"/>
      <c r="F107" s="44"/>
    </row>
    <row r="108" spans="1:16" x14ac:dyDescent="0.2">
      <c r="A108" s="139" t="s">
        <v>128</v>
      </c>
      <c r="B108" s="37" t="s">
        <v>84</v>
      </c>
      <c r="C108" s="8" t="s">
        <v>29</v>
      </c>
      <c r="D108" s="36">
        <v>1</v>
      </c>
      <c r="E108" s="6"/>
      <c r="F108" s="44">
        <f>D108*E108</f>
        <v>0</v>
      </c>
    </row>
    <row r="109" spans="1:16" x14ac:dyDescent="0.2">
      <c r="A109" s="139"/>
      <c r="B109" s="37"/>
      <c r="C109" s="15"/>
      <c r="D109" s="102"/>
      <c r="E109" s="109"/>
      <c r="F109" s="102"/>
    </row>
    <row r="110" spans="1:16" x14ac:dyDescent="0.2">
      <c r="A110" s="139" t="s">
        <v>129</v>
      </c>
      <c r="B110" s="37" t="s">
        <v>170</v>
      </c>
      <c r="C110" s="8" t="s">
        <v>29</v>
      </c>
      <c r="D110" s="36">
        <v>1</v>
      </c>
      <c r="E110" s="6"/>
      <c r="F110" s="44">
        <f>D110*E110</f>
        <v>0</v>
      </c>
    </row>
    <row r="111" spans="1:16" x14ac:dyDescent="0.2">
      <c r="A111" s="139"/>
      <c r="B111" s="37"/>
      <c r="C111" s="15"/>
      <c r="D111" s="102"/>
      <c r="E111" s="109"/>
      <c r="F111" s="102"/>
    </row>
    <row r="112" spans="1:16" x14ac:dyDescent="0.2">
      <c r="A112" s="139" t="s">
        <v>130</v>
      </c>
      <c r="B112" s="37" t="s">
        <v>35</v>
      </c>
      <c r="C112" s="15" t="s">
        <v>48</v>
      </c>
      <c r="D112" s="6">
        <f>$D$22</f>
        <v>3.3</v>
      </c>
      <c r="E112" s="109"/>
      <c r="F112" s="102">
        <f>D112*E112</f>
        <v>0</v>
      </c>
    </row>
    <row r="113" spans="1:8" x14ac:dyDescent="0.2">
      <c r="A113" s="139"/>
      <c r="B113" s="37"/>
      <c r="C113" s="8"/>
      <c r="D113" s="6"/>
      <c r="E113" s="6"/>
      <c r="F113" s="6"/>
    </row>
    <row r="114" spans="1:8" ht="51" x14ac:dyDescent="0.2">
      <c r="A114" s="139" t="s">
        <v>131</v>
      </c>
      <c r="B114" s="37" t="s">
        <v>36</v>
      </c>
      <c r="C114" s="15" t="s">
        <v>48</v>
      </c>
      <c r="D114" s="6">
        <f>$D$22</f>
        <v>3.3</v>
      </c>
      <c r="E114" s="109"/>
      <c r="F114" s="44">
        <f>D114*E114</f>
        <v>0</v>
      </c>
    </row>
    <row r="115" spans="1:8" x14ac:dyDescent="0.2">
      <c r="A115" s="139"/>
      <c r="B115" s="37"/>
      <c r="C115" s="15"/>
      <c r="D115" s="102"/>
      <c r="E115" s="109"/>
      <c r="F115" s="102"/>
    </row>
    <row r="116" spans="1:8" x14ac:dyDescent="0.2">
      <c r="A116" s="138"/>
      <c r="B116" s="13" t="s">
        <v>37</v>
      </c>
      <c r="C116" s="14"/>
      <c r="D116" s="102"/>
      <c r="E116" s="109"/>
      <c r="F116" s="108">
        <f>SUM(F89:F115)</f>
        <v>0</v>
      </c>
    </row>
    <row r="117" spans="1:8" x14ac:dyDescent="0.2">
      <c r="A117" s="138"/>
      <c r="B117" s="13"/>
      <c r="C117" s="14"/>
      <c r="D117" s="102"/>
      <c r="E117" s="109"/>
      <c r="F117" s="108"/>
    </row>
    <row r="118" spans="1:8" x14ac:dyDescent="0.2">
      <c r="A118" s="141" t="s">
        <v>15</v>
      </c>
      <c r="B118" s="122" t="s">
        <v>38</v>
      </c>
      <c r="C118" s="126"/>
      <c r="D118" s="127"/>
      <c r="E118" s="170"/>
      <c r="F118" s="125"/>
    </row>
    <row r="119" spans="1:8" x14ac:dyDescent="0.2">
      <c r="A119" s="139"/>
      <c r="B119" s="37"/>
      <c r="C119" s="15"/>
      <c r="D119" s="102"/>
      <c r="E119" s="109"/>
      <c r="F119" s="102"/>
    </row>
    <row r="120" spans="1:8" ht="25.5" x14ac:dyDescent="0.2">
      <c r="A120" s="139" t="s">
        <v>133</v>
      </c>
      <c r="B120" s="37" t="s">
        <v>149</v>
      </c>
      <c r="C120" s="15" t="s">
        <v>29</v>
      </c>
      <c r="D120" s="102">
        <v>0</v>
      </c>
      <c r="E120" s="109"/>
      <c r="F120" s="44">
        <f>D120*E120</f>
        <v>0</v>
      </c>
      <c r="G120" s="88"/>
      <c r="H120" s="73"/>
    </row>
    <row r="121" spans="1:8" x14ac:dyDescent="0.2">
      <c r="A121" s="139"/>
      <c r="B121" s="37"/>
      <c r="C121" s="15"/>
      <c r="D121" s="102"/>
      <c r="E121" s="109"/>
      <c r="F121" s="102"/>
      <c r="G121" s="88"/>
    </row>
    <row r="122" spans="1:8" x14ac:dyDescent="0.2">
      <c r="A122" s="139" t="s">
        <v>134</v>
      </c>
      <c r="B122" s="37" t="s">
        <v>39</v>
      </c>
      <c r="C122" s="15" t="s">
        <v>29</v>
      </c>
      <c r="D122" s="102">
        <v>0</v>
      </c>
      <c r="E122" s="109"/>
      <c r="F122" s="44">
        <f>D122*E122</f>
        <v>0</v>
      </c>
      <c r="G122" s="88"/>
    </row>
    <row r="123" spans="1:8" x14ac:dyDescent="0.2">
      <c r="A123" s="139"/>
      <c r="B123" s="37"/>
      <c r="C123" s="15"/>
      <c r="D123" s="102"/>
      <c r="E123" s="109"/>
      <c r="F123" s="102"/>
    </row>
    <row r="124" spans="1:8" x14ac:dyDescent="0.2">
      <c r="A124" s="139" t="s">
        <v>135</v>
      </c>
      <c r="B124" s="37" t="s">
        <v>40</v>
      </c>
      <c r="C124" s="15" t="s">
        <v>29</v>
      </c>
      <c r="D124" s="102">
        <v>0</v>
      </c>
      <c r="E124" s="109"/>
      <c r="F124" s="44">
        <f>D124*E124</f>
        <v>0</v>
      </c>
    </row>
    <row r="125" spans="1:8" x14ac:dyDescent="0.2">
      <c r="A125" s="139"/>
      <c r="B125" s="37"/>
      <c r="C125" s="15"/>
      <c r="D125" s="102"/>
      <c r="E125" s="109"/>
      <c r="F125" s="102"/>
    </row>
    <row r="126" spans="1:8" ht="25.5" x14ac:dyDescent="0.2">
      <c r="A126" s="139" t="s">
        <v>136</v>
      </c>
      <c r="B126" s="37" t="s">
        <v>41</v>
      </c>
      <c r="C126" s="15" t="s">
        <v>22</v>
      </c>
      <c r="D126" s="102">
        <v>0</v>
      </c>
      <c r="E126" s="109"/>
      <c r="F126" s="44">
        <f>D126*E126</f>
        <v>0</v>
      </c>
    </row>
    <row r="127" spans="1:8" x14ac:dyDescent="0.2">
      <c r="A127" s="139"/>
      <c r="B127" s="37"/>
      <c r="C127" s="15"/>
      <c r="D127" s="102"/>
      <c r="E127" s="109"/>
      <c r="F127" s="102"/>
    </row>
    <row r="128" spans="1:8" ht="25.5" x14ac:dyDescent="0.2">
      <c r="A128" s="139" t="s">
        <v>137</v>
      </c>
      <c r="B128" s="37" t="s">
        <v>42</v>
      </c>
      <c r="C128" s="15" t="s">
        <v>22</v>
      </c>
      <c r="D128" s="102">
        <v>0</v>
      </c>
      <c r="E128" s="109"/>
      <c r="F128" s="44">
        <f>D128*E128</f>
        <v>0</v>
      </c>
    </row>
    <row r="129" spans="1:36" x14ac:dyDescent="0.2">
      <c r="A129" s="139"/>
      <c r="B129" s="13"/>
      <c r="C129" s="14"/>
      <c r="D129" s="102"/>
      <c r="E129" s="109"/>
      <c r="F129" s="108"/>
    </row>
    <row r="130" spans="1:36" x14ac:dyDescent="0.2">
      <c r="A130" s="138"/>
      <c r="B130" s="13" t="s">
        <v>43</v>
      </c>
      <c r="C130" s="14"/>
      <c r="D130" s="102"/>
      <c r="E130" s="109"/>
      <c r="F130" s="108">
        <f>SUM(F119:F129)</f>
        <v>0</v>
      </c>
    </row>
    <row r="131" spans="1:36" x14ac:dyDescent="0.2">
      <c r="A131" s="50"/>
      <c r="B131" s="51"/>
      <c r="C131" s="99"/>
      <c r="D131" s="110"/>
      <c r="E131" s="110"/>
      <c r="F131" s="110"/>
    </row>
    <row r="132" spans="1:36" x14ac:dyDescent="0.2">
      <c r="A132" s="130" t="s">
        <v>16</v>
      </c>
      <c r="B132" s="131" t="s">
        <v>44</v>
      </c>
      <c r="C132" s="132"/>
      <c r="D132" s="133"/>
      <c r="E132" s="133"/>
      <c r="F132" s="133"/>
    </row>
    <row r="133" spans="1:36" x14ac:dyDescent="0.2">
      <c r="A133" s="50"/>
      <c r="B133" s="51"/>
      <c r="C133" s="99"/>
      <c r="D133" s="110"/>
      <c r="E133" s="110"/>
      <c r="F133" s="110"/>
    </row>
    <row r="134" spans="1:36" s="73" customFormat="1" ht="165.75" x14ac:dyDescent="0.2">
      <c r="A134" s="59" t="s">
        <v>140</v>
      </c>
      <c r="B134" s="60" t="s">
        <v>147</v>
      </c>
      <c r="C134" s="100" t="s">
        <v>29</v>
      </c>
      <c r="D134" s="6">
        <v>0</v>
      </c>
      <c r="E134" s="110"/>
      <c r="F134" s="44">
        <f>D134*E134</f>
        <v>0</v>
      </c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spans="1:36" s="73" customFormat="1" x14ac:dyDescent="0.2">
      <c r="A135" s="137"/>
      <c r="B135" s="61"/>
      <c r="C135" s="101"/>
      <c r="D135" s="111"/>
      <c r="E135" s="111"/>
      <c r="F135" s="11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spans="1:36" s="73" customFormat="1" ht="38.25" x14ac:dyDescent="0.2">
      <c r="A136" s="59" t="s">
        <v>141</v>
      </c>
      <c r="B136" s="37" t="s">
        <v>148</v>
      </c>
      <c r="C136" s="100" t="s">
        <v>29</v>
      </c>
      <c r="D136" s="112">
        <v>0</v>
      </c>
      <c r="E136" s="111"/>
      <c r="F136" s="44">
        <f>D136*E136</f>
        <v>0</v>
      </c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s="73" customFormat="1" x14ac:dyDescent="0.2">
      <c r="A137" s="59"/>
      <c r="B137" s="37"/>
      <c r="C137" s="100"/>
      <c r="D137" s="112"/>
      <c r="E137" s="111"/>
      <c r="F137" s="44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spans="1:36" s="73" customFormat="1" ht="89.25" x14ac:dyDescent="0.2">
      <c r="A138" s="59" t="s">
        <v>142</v>
      </c>
      <c r="B138" s="37" t="s">
        <v>87</v>
      </c>
      <c r="C138" s="101" t="s">
        <v>29</v>
      </c>
      <c r="D138" s="111">
        <v>0</v>
      </c>
      <c r="E138" s="111"/>
      <c r="F138" s="44">
        <f>D138*E138</f>
        <v>0</v>
      </c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spans="1:36" s="73" customFormat="1" x14ac:dyDescent="0.2">
      <c r="A139" s="62"/>
      <c r="B139" s="61"/>
      <c r="C139" s="101"/>
      <c r="D139" s="111"/>
      <c r="E139" s="111"/>
      <c r="F139" s="11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0" spans="1:36" s="73" customFormat="1" x14ac:dyDescent="0.2">
      <c r="A140" s="50" t="s">
        <v>16</v>
      </c>
      <c r="B140" s="56" t="s">
        <v>78</v>
      </c>
      <c r="C140" s="99"/>
      <c r="D140" s="110"/>
      <c r="E140" s="110"/>
      <c r="F140" s="117">
        <f>+SUM(F134:F139)</f>
        <v>0</v>
      </c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</row>
    <row r="141" spans="1:36" s="73" customFormat="1" x14ac:dyDescent="0.2">
      <c r="A141" s="50"/>
      <c r="B141" s="56"/>
      <c r="C141" s="99"/>
      <c r="D141" s="110"/>
      <c r="E141" s="110"/>
      <c r="F141" s="117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</row>
    <row r="142" spans="1:36" s="73" customFormat="1" x14ac:dyDescent="0.2">
      <c r="A142" s="141" t="s">
        <v>144</v>
      </c>
      <c r="B142" s="134" t="s">
        <v>45</v>
      </c>
      <c r="C142" s="135"/>
      <c r="D142" s="125"/>
      <c r="E142" s="170"/>
      <c r="F142" s="136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</row>
    <row r="143" spans="1:36" s="73" customFormat="1" x14ac:dyDescent="0.2">
      <c r="A143" s="139"/>
      <c r="B143" s="37"/>
      <c r="C143" s="14"/>
      <c r="D143" s="102"/>
      <c r="E143" s="109"/>
      <c r="F143" s="106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</row>
    <row r="144" spans="1:36" s="73" customFormat="1" x14ac:dyDescent="0.2">
      <c r="A144" s="139" t="s">
        <v>145</v>
      </c>
      <c r="B144" s="63" t="s">
        <v>46</v>
      </c>
      <c r="C144" s="8" t="s">
        <v>34</v>
      </c>
      <c r="D144" s="102">
        <v>0</v>
      </c>
      <c r="E144" s="109"/>
      <c r="F144" s="44">
        <f>D144*E144</f>
        <v>0</v>
      </c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spans="1:36" s="73" customFormat="1" x14ac:dyDescent="0.2">
      <c r="A145" s="139"/>
      <c r="B145" s="4" t="s">
        <v>160</v>
      </c>
      <c r="C145" s="15"/>
      <c r="D145" s="102"/>
      <c r="E145" s="109"/>
      <c r="F145" s="102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</row>
    <row r="146" spans="1:36" s="73" customFormat="1" ht="38.25" x14ac:dyDescent="0.2">
      <c r="A146" s="139" t="s">
        <v>146</v>
      </c>
      <c r="B146" s="63" t="s">
        <v>47</v>
      </c>
      <c r="C146" s="18" t="s">
        <v>48</v>
      </c>
      <c r="D146" s="6">
        <f>$D$22</f>
        <v>3.3</v>
      </c>
      <c r="E146" s="106"/>
      <c r="F146" s="44">
        <f>D146*E146</f>
        <v>0</v>
      </c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</row>
    <row r="147" spans="1:36" x14ac:dyDescent="0.2">
      <c r="A147" s="139"/>
      <c r="B147" s="37"/>
      <c r="C147" s="15"/>
      <c r="D147" s="102"/>
      <c r="E147" s="109"/>
      <c r="F147" s="102"/>
    </row>
    <row r="148" spans="1:36" x14ac:dyDescent="0.2">
      <c r="A148" s="138" t="s">
        <v>143</v>
      </c>
      <c r="B148" s="13" t="s">
        <v>76</v>
      </c>
      <c r="C148" s="14"/>
      <c r="D148" s="102"/>
      <c r="E148" s="109"/>
      <c r="F148" s="108">
        <f>SUM(F144:F147)</f>
        <v>0</v>
      </c>
    </row>
    <row r="149" spans="1:36" x14ac:dyDescent="0.2">
      <c r="A149" s="146"/>
      <c r="B149" s="78"/>
      <c r="F149" s="118"/>
    </row>
    <row r="150" spans="1:36" x14ac:dyDescent="0.2">
      <c r="A150" s="146"/>
      <c r="B150" s="78"/>
      <c r="F150" s="118"/>
    </row>
    <row r="151" spans="1:36" x14ac:dyDescent="0.2">
      <c r="A151" s="146"/>
      <c r="B151" s="78"/>
      <c r="F151" s="118"/>
    </row>
    <row r="152" spans="1:36" s="73" customFormat="1" x14ac:dyDescent="0.2">
      <c r="A152" s="146"/>
      <c r="B152" s="78"/>
      <c r="C152" s="79"/>
      <c r="D152" s="77"/>
      <c r="E152" s="171"/>
      <c r="F152" s="118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</row>
    <row r="153" spans="1:36" s="73" customFormat="1" x14ac:dyDescent="0.2">
      <c r="A153" s="146"/>
      <c r="B153" s="78"/>
      <c r="C153" s="79"/>
      <c r="D153" s="77"/>
      <c r="E153" s="172"/>
      <c r="F153" s="118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</row>
    <row r="154" spans="1:36" s="73" customFormat="1" x14ac:dyDescent="0.2">
      <c r="A154" s="147"/>
      <c r="B154" s="67"/>
      <c r="C154" s="79"/>
      <c r="D154" s="77"/>
      <c r="E154" s="171"/>
      <c r="F154" s="119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</row>
    <row r="155" spans="1:36" s="73" customFormat="1" x14ac:dyDescent="0.2">
      <c r="A155" s="147"/>
      <c r="B155" s="67"/>
      <c r="C155" s="79"/>
      <c r="D155" s="77"/>
      <c r="E155" s="171"/>
      <c r="F155" s="119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</row>
    <row r="156" spans="1:36" s="73" customFormat="1" x14ac:dyDescent="0.2">
      <c r="A156" s="147"/>
      <c r="B156" s="67"/>
      <c r="C156" s="79"/>
      <c r="D156" s="77"/>
      <c r="E156" s="171"/>
      <c r="F156" s="119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</row>
    <row r="157" spans="1:36" s="73" customFormat="1" x14ac:dyDescent="0.2">
      <c r="A157" s="147"/>
      <c r="B157" s="67"/>
      <c r="C157" s="79"/>
      <c r="D157" s="77"/>
      <c r="E157" s="171"/>
      <c r="F157" s="119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</row>
    <row r="158" spans="1:36" s="73" customFormat="1" x14ac:dyDescent="0.2">
      <c r="A158" s="147"/>
      <c r="B158" s="67"/>
      <c r="C158" s="79"/>
      <c r="D158" s="77"/>
      <c r="E158" s="171"/>
      <c r="F158" s="119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</row>
    <row r="159" spans="1:36" s="73" customFormat="1" x14ac:dyDescent="0.2">
      <c r="A159" s="147"/>
      <c r="B159" s="67"/>
      <c r="C159" s="75"/>
      <c r="D159" s="77"/>
      <c r="E159" s="114"/>
      <c r="F159" s="114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</row>
    <row r="160" spans="1:36" s="73" customFormat="1" x14ac:dyDescent="0.2">
      <c r="A160" s="147"/>
      <c r="B160" s="67"/>
      <c r="C160" s="75"/>
      <c r="D160" s="77"/>
      <c r="E160" s="114"/>
      <c r="F160" s="114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</row>
    <row r="161" spans="1:36" s="73" customFormat="1" x14ac:dyDescent="0.2">
      <c r="A161" s="147"/>
      <c r="B161" s="67"/>
      <c r="C161" s="75"/>
      <c r="D161" s="77"/>
      <c r="E161" s="114"/>
      <c r="F161" s="114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</row>
    <row r="162" spans="1:36" s="73" customFormat="1" x14ac:dyDescent="0.2">
      <c r="A162" s="147"/>
      <c r="B162" s="67"/>
      <c r="C162" s="75"/>
      <c r="D162" s="77"/>
      <c r="E162" s="114"/>
      <c r="F162" s="114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</row>
    <row r="163" spans="1:36" s="73" customFormat="1" x14ac:dyDescent="0.2">
      <c r="A163" s="147"/>
      <c r="B163" s="67"/>
      <c r="C163" s="75"/>
      <c r="D163" s="77"/>
      <c r="E163" s="114"/>
      <c r="F163" s="114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</row>
    <row r="164" spans="1:36" s="73" customFormat="1" x14ac:dyDescent="0.2">
      <c r="A164" s="147"/>
      <c r="B164" s="67"/>
      <c r="C164" s="75"/>
      <c r="D164" s="77"/>
      <c r="E164" s="114"/>
      <c r="F164" s="114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</row>
    <row r="165" spans="1:36" s="73" customFormat="1" x14ac:dyDescent="0.2">
      <c r="A165" s="147"/>
      <c r="B165" s="67"/>
      <c r="C165" s="75"/>
      <c r="D165" s="77"/>
      <c r="E165" s="114"/>
      <c r="F165" s="114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</row>
    <row r="166" spans="1:36" s="73" customFormat="1" x14ac:dyDescent="0.2">
      <c r="A166" s="147"/>
      <c r="B166" s="67"/>
      <c r="C166" s="75"/>
      <c r="D166" s="77"/>
      <c r="E166" s="114"/>
      <c r="F166" s="114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</row>
    <row r="167" spans="1:36" s="73" customFormat="1" x14ac:dyDescent="0.2">
      <c r="A167" s="147"/>
      <c r="B167" s="67"/>
      <c r="C167" s="75"/>
      <c r="D167" s="77"/>
      <c r="E167" s="114"/>
      <c r="F167" s="114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</row>
    <row r="168" spans="1:36" s="73" customFormat="1" x14ac:dyDescent="0.2">
      <c r="A168" s="147"/>
      <c r="B168" s="67"/>
      <c r="C168" s="75"/>
      <c r="D168" s="77"/>
      <c r="E168" s="114"/>
      <c r="F168" s="114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</row>
    <row r="169" spans="1:36" x14ac:dyDescent="0.2">
      <c r="C169" s="75"/>
      <c r="E169" s="114"/>
      <c r="F169" s="114"/>
    </row>
    <row r="170" spans="1:36" x14ac:dyDescent="0.2">
      <c r="C170" s="75"/>
      <c r="E170" s="114"/>
      <c r="F170" s="114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&amp;C&amp;A</oddFooter>
  </headerFooter>
  <rowBreaks count="2" manualBreakCount="2">
    <brk id="39" max="16383" man="1"/>
    <brk id="13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39CD3-50C5-4796-BFB2-0CF556069195}">
  <sheetPr>
    <pageSetUpPr fitToPage="1"/>
  </sheetPr>
  <dimension ref="A1:AJ170"/>
  <sheetViews>
    <sheetView view="pageLayout" zoomScale="85" zoomScaleNormal="100" zoomScalePageLayoutView="85" workbookViewId="0">
      <selection activeCell="E22" sqref="E22"/>
    </sheetView>
  </sheetViews>
  <sheetFormatPr defaultColWidth="10.28515625" defaultRowHeight="12.75" x14ac:dyDescent="0.2"/>
  <cols>
    <col min="1" max="1" width="5.7109375" style="147" customWidth="1"/>
    <col min="2" max="2" width="43.140625" style="67" customWidth="1"/>
    <col min="3" max="3" width="8.140625" style="79" bestFit="1" customWidth="1"/>
    <col min="4" max="4" width="10" style="77" customWidth="1"/>
    <col min="5" max="5" width="10" style="171" customWidth="1"/>
    <col min="6" max="6" width="11.42578125" style="119" customWidth="1"/>
    <col min="7" max="7" width="8.42578125" style="73" customWidth="1"/>
    <col min="8" max="8" width="8.42578125" style="70" customWidth="1"/>
    <col min="9" max="16384" width="10.28515625" style="70"/>
  </cols>
  <sheetData>
    <row r="1" spans="1:36" s="27" customFormat="1" x14ac:dyDescent="0.2">
      <c r="A1" s="174" t="s">
        <v>173</v>
      </c>
      <c r="B1" s="175"/>
      <c r="C1" s="175"/>
      <c r="D1" s="175"/>
      <c r="E1" s="175"/>
      <c r="F1" s="176"/>
      <c r="G1" s="26"/>
    </row>
    <row r="2" spans="1:36" s="27" customFormat="1" x14ac:dyDescent="0.2">
      <c r="A2" s="180"/>
      <c r="B2" s="181"/>
      <c r="C2" s="181"/>
      <c r="D2" s="181"/>
      <c r="E2" s="181"/>
      <c r="F2" s="182"/>
      <c r="G2" s="26"/>
    </row>
    <row r="3" spans="1:36" s="71" customFormat="1" ht="25.5" x14ac:dyDescent="0.2">
      <c r="A3" s="153" t="s">
        <v>0</v>
      </c>
      <c r="B3" s="154" t="s">
        <v>1</v>
      </c>
      <c r="C3" s="155" t="s">
        <v>2</v>
      </c>
      <c r="D3" s="156" t="s">
        <v>3</v>
      </c>
      <c r="E3" s="157" t="s">
        <v>4</v>
      </c>
      <c r="F3" s="157" t="s">
        <v>5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</row>
    <row r="4" spans="1:36" x14ac:dyDescent="0.2">
      <c r="A4" s="28"/>
      <c r="B4" s="29"/>
      <c r="C4" s="30"/>
      <c r="D4" s="31"/>
      <c r="E4" s="105"/>
      <c r="F4" s="105"/>
      <c r="G4" s="70"/>
    </row>
    <row r="5" spans="1:36" s="27" customFormat="1" x14ac:dyDescent="0.2">
      <c r="A5" s="138"/>
      <c r="B5" s="22" t="s">
        <v>174</v>
      </c>
      <c r="C5" s="14"/>
      <c r="D5" s="36"/>
      <c r="E5" s="109"/>
      <c r="F5" s="106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</row>
    <row r="6" spans="1:36" s="27" customFormat="1" x14ac:dyDescent="0.2">
      <c r="A6" s="138"/>
      <c r="B6" s="22"/>
      <c r="C6" s="14"/>
      <c r="D6" s="36"/>
      <c r="E6" s="109"/>
      <c r="F6" s="106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</row>
    <row r="7" spans="1:36" s="27" customFormat="1" x14ac:dyDescent="0.2">
      <c r="A7" s="138"/>
      <c r="B7" s="13" t="s">
        <v>9</v>
      </c>
      <c r="C7" s="18"/>
      <c r="D7" s="1"/>
      <c r="E7" s="106"/>
      <c r="F7" s="106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</row>
    <row r="8" spans="1:36" s="27" customFormat="1" x14ac:dyDescent="0.2">
      <c r="A8" s="139"/>
      <c r="B8" s="33"/>
      <c r="C8" s="18"/>
      <c r="D8" s="1"/>
      <c r="E8" s="106"/>
      <c r="F8" s="106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</row>
    <row r="9" spans="1:36" s="27" customFormat="1" x14ac:dyDescent="0.2">
      <c r="A9" s="138" t="s">
        <v>10</v>
      </c>
      <c r="B9" s="22" t="str">
        <f>+B38</f>
        <v xml:space="preserve"> Skupaj PRIPRAVLJALNA DELA:</v>
      </c>
      <c r="C9" s="14"/>
      <c r="D9" s="92"/>
      <c r="E9" s="44"/>
      <c r="F9" s="108">
        <f>+F38</f>
        <v>0</v>
      </c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</row>
    <row r="10" spans="1:36" s="27" customFormat="1" x14ac:dyDescent="0.2">
      <c r="A10" s="138" t="s">
        <v>11</v>
      </c>
      <c r="B10" s="22" t="str">
        <f>+B81</f>
        <v xml:space="preserve"> Skupaj ZEMELJSKA DELA:</v>
      </c>
      <c r="C10" s="23"/>
      <c r="D10" s="39"/>
      <c r="E10" s="107"/>
      <c r="F10" s="108">
        <f>+F81</f>
        <v>0</v>
      </c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</row>
    <row r="11" spans="1:36" s="73" customFormat="1" x14ac:dyDescent="0.2">
      <c r="A11" s="138" t="s">
        <v>12</v>
      </c>
      <c r="B11" s="149" t="str">
        <f>B86</f>
        <v xml:space="preserve"> Skupaj CESTARSKA DELA:</v>
      </c>
      <c r="C11" s="5"/>
      <c r="D11" s="14"/>
      <c r="E11" s="6"/>
      <c r="F11" s="108">
        <f>F86</f>
        <v>0</v>
      </c>
      <c r="H11" s="70"/>
      <c r="I11" s="70"/>
      <c r="J11" s="70"/>
    </row>
    <row r="12" spans="1:36" s="27" customFormat="1" x14ac:dyDescent="0.2">
      <c r="A12" s="138" t="s">
        <v>13</v>
      </c>
      <c r="B12" s="22" t="str">
        <f>+B116</f>
        <v xml:space="preserve"> Skupaj KANALIZACIJSKA DELA:</v>
      </c>
      <c r="C12" s="23"/>
      <c r="D12" s="39"/>
      <c r="E12" s="107"/>
      <c r="F12" s="108">
        <f>+F116</f>
        <v>0</v>
      </c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</row>
    <row r="13" spans="1:36" s="27" customFormat="1" x14ac:dyDescent="0.2">
      <c r="A13" s="138" t="s">
        <v>14</v>
      </c>
      <c r="B13" s="22" t="str">
        <f>+B130</f>
        <v xml:space="preserve"> Skupaj KRIŽANJA:</v>
      </c>
      <c r="C13" s="23"/>
      <c r="D13" s="39"/>
      <c r="E13" s="107"/>
      <c r="F13" s="108">
        <f>+F130</f>
        <v>0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</row>
    <row r="14" spans="1:36" s="27" customFormat="1" x14ac:dyDescent="0.2">
      <c r="A14" s="138" t="s">
        <v>15</v>
      </c>
      <c r="B14" s="22" t="str">
        <f>+B140</f>
        <v xml:space="preserve"> Skupaj ODCEPI za HP:</v>
      </c>
      <c r="C14" s="23"/>
      <c r="D14" s="39"/>
      <c r="E14" s="107"/>
      <c r="F14" s="108">
        <f>+F140</f>
        <v>0</v>
      </c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</row>
    <row r="15" spans="1:36" s="27" customFormat="1" x14ac:dyDescent="0.2">
      <c r="A15" s="138" t="s">
        <v>16</v>
      </c>
      <c r="B15" s="22" t="str">
        <f>+B148</f>
        <v xml:space="preserve"> Skupaj ZAKLJUČNA DELA:</v>
      </c>
      <c r="C15" s="23"/>
      <c r="D15" s="39"/>
      <c r="E15" s="107"/>
      <c r="F15" s="108">
        <f>F148</f>
        <v>0</v>
      </c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</row>
    <row r="16" spans="1:36" s="27" customFormat="1" x14ac:dyDescent="0.2">
      <c r="A16" s="138"/>
      <c r="B16" s="24" t="s">
        <v>77</v>
      </c>
      <c r="C16" s="23" t="s">
        <v>17</v>
      </c>
      <c r="D16" s="39"/>
      <c r="E16" s="107"/>
      <c r="F16" s="108">
        <f>SUM(F9:F15)*0.1</f>
        <v>0</v>
      </c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</row>
    <row r="17" spans="1:36" s="27" customFormat="1" x14ac:dyDescent="0.2">
      <c r="A17" s="138"/>
      <c r="B17" s="25"/>
      <c r="C17" s="18"/>
      <c r="D17" s="1"/>
      <c r="E17" s="106"/>
      <c r="F17" s="106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</row>
    <row r="18" spans="1:36" s="27" customFormat="1" x14ac:dyDescent="0.2">
      <c r="A18" s="140"/>
      <c r="B18" s="82" t="s">
        <v>8</v>
      </c>
      <c r="C18" s="83"/>
      <c r="D18" s="22"/>
      <c r="E18" s="167"/>
      <c r="F18" s="108">
        <f>SUM(F8:F17)</f>
        <v>0</v>
      </c>
      <c r="G18" s="73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</row>
    <row r="19" spans="1:36" x14ac:dyDescent="0.2">
      <c r="A19" s="138"/>
      <c r="B19" s="13"/>
      <c r="C19" s="14"/>
      <c r="D19" s="36"/>
      <c r="E19" s="109"/>
      <c r="F19" s="106"/>
    </row>
    <row r="20" spans="1:36" x14ac:dyDescent="0.2">
      <c r="A20" s="141" t="s">
        <v>10</v>
      </c>
      <c r="B20" s="122" t="s">
        <v>18</v>
      </c>
      <c r="C20" s="123"/>
      <c r="D20" s="124"/>
      <c r="E20" s="168"/>
      <c r="F20" s="125"/>
    </row>
    <row r="21" spans="1:36" x14ac:dyDescent="0.2">
      <c r="A21" s="138"/>
      <c r="B21" s="13"/>
      <c r="C21" s="23"/>
      <c r="D21" s="39"/>
      <c r="E21" s="169"/>
      <c r="F21" s="108"/>
    </row>
    <row r="22" spans="1:36" s="121" customFormat="1" ht="38.25" x14ac:dyDescent="0.2">
      <c r="A22" s="142" t="s">
        <v>102</v>
      </c>
      <c r="B22" s="65" t="s">
        <v>58</v>
      </c>
      <c r="C22" s="8" t="s">
        <v>59</v>
      </c>
      <c r="D22" s="6">
        <v>33</v>
      </c>
      <c r="E22" s="6"/>
      <c r="F22" s="6">
        <f>+D22*E22</f>
        <v>0</v>
      </c>
      <c r="G22" s="87"/>
    </row>
    <row r="23" spans="1:36" s="121" customFormat="1" x14ac:dyDescent="0.2">
      <c r="A23" s="142"/>
      <c r="B23" s="65"/>
      <c r="C23" s="8"/>
      <c r="D23" s="6"/>
      <c r="E23" s="6"/>
      <c r="F23" s="6"/>
      <c r="G23" s="87"/>
    </row>
    <row r="24" spans="1:36" s="121" customFormat="1" ht="38.25" x14ac:dyDescent="0.2">
      <c r="A24" s="142" t="s">
        <v>103</v>
      </c>
      <c r="B24" s="65" t="s">
        <v>60</v>
      </c>
      <c r="C24" s="8" t="s">
        <v>34</v>
      </c>
      <c r="D24" s="6">
        <v>2</v>
      </c>
      <c r="E24" s="6"/>
      <c r="F24" s="6">
        <f t="shared" ref="F24" si="0">+D24*E24</f>
        <v>0</v>
      </c>
      <c r="G24" s="87"/>
    </row>
    <row r="25" spans="1:36" s="121" customFormat="1" x14ac:dyDescent="0.2">
      <c r="A25" s="142"/>
      <c r="B25" s="66"/>
      <c r="C25" s="15"/>
      <c r="D25" s="6"/>
      <c r="E25" s="6"/>
      <c r="F25" s="6"/>
      <c r="G25" s="87"/>
    </row>
    <row r="26" spans="1:36" s="121" customFormat="1" ht="25.5" x14ac:dyDescent="0.2">
      <c r="A26" s="142" t="s">
        <v>104</v>
      </c>
      <c r="B26" s="66" t="s">
        <v>61</v>
      </c>
      <c r="C26" s="8" t="s">
        <v>34</v>
      </c>
      <c r="D26" s="6">
        <v>0</v>
      </c>
      <c r="E26" s="102"/>
      <c r="F26" s="6">
        <f t="shared" ref="F26" si="1">+D26*E26</f>
        <v>0</v>
      </c>
      <c r="G26" s="87"/>
    </row>
    <row r="27" spans="1:36" s="121" customFormat="1" x14ac:dyDescent="0.2">
      <c r="A27" s="142"/>
      <c r="B27" s="4" t="s">
        <v>160</v>
      </c>
      <c r="C27" s="8"/>
      <c r="D27" s="6"/>
      <c r="E27" s="6"/>
      <c r="F27" s="6"/>
      <c r="G27" s="87"/>
    </row>
    <row r="28" spans="1:36" s="121" customFormat="1" x14ac:dyDescent="0.2">
      <c r="A28" s="142" t="s">
        <v>105</v>
      </c>
      <c r="B28" s="65" t="s">
        <v>63</v>
      </c>
      <c r="C28" s="8" t="s">
        <v>34</v>
      </c>
      <c r="D28" s="6">
        <v>0</v>
      </c>
      <c r="E28" s="6"/>
      <c r="F28" s="6">
        <f t="shared" ref="F28" si="2">+D28*E28</f>
        <v>0</v>
      </c>
      <c r="G28" s="87"/>
    </row>
    <row r="29" spans="1:36" s="121" customFormat="1" x14ac:dyDescent="0.2">
      <c r="A29" s="142"/>
      <c r="B29" s="4" t="s">
        <v>160</v>
      </c>
      <c r="C29" s="8"/>
      <c r="D29" s="6"/>
      <c r="E29" s="6"/>
      <c r="F29" s="6"/>
      <c r="G29" s="87"/>
    </row>
    <row r="30" spans="1:36" s="121" customFormat="1" ht="38.25" x14ac:dyDescent="0.2">
      <c r="A30" s="142" t="s">
        <v>106</v>
      </c>
      <c r="B30" s="65" t="s">
        <v>64</v>
      </c>
      <c r="C30" s="8" t="s">
        <v>34</v>
      </c>
      <c r="D30" s="6">
        <v>0</v>
      </c>
      <c r="E30" s="6"/>
      <c r="F30" s="6">
        <f t="shared" ref="F30" si="3">+D30*E30</f>
        <v>0</v>
      </c>
      <c r="G30" s="87"/>
    </row>
    <row r="31" spans="1:36" s="121" customFormat="1" x14ac:dyDescent="0.2">
      <c r="A31" s="142"/>
      <c r="B31" s="4" t="s">
        <v>160</v>
      </c>
      <c r="C31" s="18"/>
      <c r="D31" s="106"/>
      <c r="E31" s="106"/>
      <c r="F31" s="6"/>
    </row>
    <row r="32" spans="1:36" s="121" customFormat="1" ht="63.75" x14ac:dyDescent="0.2">
      <c r="A32" s="142" t="s">
        <v>107</v>
      </c>
      <c r="B32" s="33" t="s">
        <v>65</v>
      </c>
      <c r="C32" s="8" t="s">
        <v>34</v>
      </c>
      <c r="D32" s="106">
        <v>0</v>
      </c>
      <c r="E32" s="106"/>
      <c r="F32" s="6">
        <f t="shared" ref="F32" si="4">+D32*E32</f>
        <v>0</v>
      </c>
    </row>
    <row r="33" spans="1:10" s="121" customFormat="1" x14ac:dyDescent="0.2">
      <c r="A33" s="142"/>
      <c r="B33" s="4" t="s">
        <v>160</v>
      </c>
      <c r="C33" s="18"/>
      <c r="D33" s="106"/>
      <c r="E33" s="106"/>
      <c r="F33" s="6"/>
    </row>
    <row r="34" spans="1:10" s="121" customFormat="1" ht="38.25" x14ac:dyDescent="0.2">
      <c r="A34" s="142" t="s">
        <v>108</v>
      </c>
      <c r="B34" s="38" t="s">
        <v>81</v>
      </c>
      <c r="C34" s="18" t="s">
        <v>24</v>
      </c>
      <c r="D34" s="106">
        <v>4</v>
      </c>
      <c r="E34" s="106"/>
      <c r="F34" s="6">
        <f t="shared" ref="F34" si="5">+D34*E34</f>
        <v>0</v>
      </c>
    </row>
    <row r="35" spans="1:10" s="73" customFormat="1" x14ac:dyDescent="0.2">
      <c r="A35" s="142"/>
      <c r="B35" s="38"/>
      <c r="C35" s="18"/>
      <c r="D35" s="106"/>
      <c r="E35" s="106"/>
      <c r="F35" s="6"/>
      <c r="H35" s="70"/>
      <c r="I35" s="70"/>
      <c r="J35" s="70"/>
    </row>
    <row r="36" spans="1:10" x14ac:dyDescent="0.2">
      <c r="A36" s="142" t="s">
        <v>152</v>
      </c>
      <c r="B36" s="38" t="s">
        <v>155</v>
      </c>
      <c r="C36" s="18" t="s">
        <v>29</v>
      </c>
      <c r="D36" s="106">
        <v>0</v>
      </c>
      <c r="E36" s="106"/>
      <c r="F36" s="6">
        <f>+ROUND(D36*E36,2)</f>
        <v>0</v>
      </c>
    </row>
    <row r="37" spans="1:10" x14ac:dyDescent="0.2">
      <c r="A37" s="139"/>
      <c r="B37" s="4" t="s">
        <v>160</v>
      </c>
      <c r="C37" s="15"/>
      <c r="D37" s="102"/>
      <c r="E37" s="109"/>
      <c r="F37" s="102"/>
    </row>
    <row r="38" spans="1:10" x14ac:dyDescent="0.2">
      <c r="A38" s="139"/>
      <c r="B38" s="13" t="s">
        <v>20</v>
      </c>
      <c r="C38" s="23"/>
      <c r="D38" s="107"/>
      <c r="E38" s="169"/>
      <c r="F38" s="107">
        <f>SUM(F22:F36)</f>
        <v>0</v>
      </c>
    </row>
    <row r="39" spans="1:10" x14ac:dyDescent="0.2">
      <c r="A39" s="139"/>
      <c r="B39" s="13"/>
      <c r="C39" s="23"/>
      <c r="D39" s="107"/>
      <c r="E39" s="169"/>
      <c r="F39" s="107"/>
    </row>
    <row r="40" spans="1:10" x14ac:dyDescent="0.2">
      <c r="A40" s="141" t="s">
        <v>11</v>
      </c>
      <c r="B40" s="122" t="s">
        <v>21</v>
      </c>
      <c r="C40" s="126"/>
      <c r="D40" s="127"/>
      <c r="E40" s="170"/>
      <c r="F40" s="125"/>
    </row>
    <row r="41" spans="1:10" x14ac:dyDescent="0.2">
      <c r="A41" s="139"/>
      <c r="B41" s="166" t="s">
        <v>161</v>
      </c>
      <c r="C41" s="5"/>
      <c r="D41" s="102"/>
      <c r="E41" s="109"/>
      <c r="F41" s="102"/>
    </row>
    <row r="42" spans="1:10" ht="51" x14ac:dyDescent="0.2">
      <c r="A42" s="139" t="s">
        <v>109</v>
      </c>
      <c r="B42" s="68" t="s">
        <v>79</v>
      </c>
      <c r="C42" s="35" t="s">
        <v>48</v>
      </c>
      <c r="D42" s="49">
        <v>0</v>
      </c>
      <c r="E42" s="109"/>
      <c r="F42" s="102">
        <f>D42*E42</f>
        <v>0</v>
      </c>
    </row>
    <row r="43" spans="1:10" x14ac:dyDescent="0.2">
      <c r="A43" s="139"/>
      <c r="B43" s="68"/>
      <c r="C43" s="35"/>
      <c r="D43" s="49"/>
      <c r="E43" s="109"/>
      <c r="F43" s="102"/>
    </row>
    <row r="44" spans="1:10" ht="38.25" x14ac:dyDescent="0.2">
      <c r="A44" s="139" t="s">
        <v>110</v>
      </c>
      <c r="B44" s="89" t="s">
        <v>99</v>
      </c>
      <c r="C44" s="35" t="s">
        <v>19</v>
      </c>
      <c r="D44" s="6">
        <v>0</v>
      </c>
      <c r="E44" s="109"/>
      <c r="F44" s="102">
        <f>D44*E44</f>
        <v>0</v>
      </c>
    </row>
    <row r="45" spans="1:10" x14ac:dyDescent="0.2">
      <c r="A45" s="139"/>
      <c r="B45" s="37"/>
      <c r="C45" s="15"/>
      <c r="D45" s="102"/>
      <c r="E45" s="109"/>
      <c r="F45" s="102"/>
    </row>
    <row r="46" spans="1:10" ht="51" x14ac:dyDescent="0.2">
      <c r="A46" s="139" t="s">
        <v>111</v>
      </c>
      <c r="B46" s="40" t="s">
        <v>151</v>
      </c>
      <c r="C46" s="35" t="s">
        <v>48</v>
      </c>
      <c r="D46" s="6">
        <v>0</v>
      </c>
      <c r="E46" s="109"/>
      <c r="F46" s="102">
        <f>D46*E46</f>
        <v>0</v>
      </c>
    </row>
    <row r="47" spans="1:10" x14ac:dyDescent="0.2">
      <c r="A47" s="139"/>
      <c r="B47" s="40"/>
      <c r="C47" s="8"/>
      <c r="D47" s="6"/>
      <c r="E47" s="109"/>
      <c r="F47" s="102"/>
    </row>
    <row r="48" spans="1:10" ht="38.25" x14ac:dyDescent="0.2">
      <c r="A48" s="139" t="s">
        <v>112</v>
      </c>
      <c r="B48" s="38" t="s">
        <v>150</v>
      </c>
      <c r="C48" s="8"/>
      <c r="D48" s="152">
        <v>70</v>
      </c>
      <c r="E48" s="109"/>
      <c r="F48" s="102"/>
    </row>
    <row r="49" spans="1:16" x14ac:dyDescent="0.2">
      <c r="A49" s="139"/>
      <c r="B49" s="173" t="s">
        <v>93</v>
      </c>
      <c r="C49" s="8" t="s">
        <v>23</v>
      </c>
      <c r="D49" s="6">
        <f>D48*0.8</f>
        <v>56</v>
      </c>
      <c r="E49" s="109"/>
      <c r="F49" s="102">
        <f>D49*E49</f>
        <v>0</v>
      </c>
    </row>
    <row r="50" spans="1:16" x14ac:dyDescent="0.2">
      <c r="A50" s="139"/>
      <c r="B50" s="173" t="s">
        <v>175</v>
      </c>
      <c r="C50" s="8" t="s">
        <v>23</v>
      </c>
      <c r="D50" s="6">
        <f>D48*0.05</f>
        <v>3.5</v>
      </c>
      <c r="E50" s="109"/>
      <c r="F50" s="102">
        <f>D50*E50</f>
        <v>0</v>
      </c>
    </row>
    <row r="51" spans="1:16" x14ac:dyDescent="0.2">
      <c r="A51" s="139"/>
      <c r="B51" s="173" t="s">
        <v>176</v>
      </c>
      <c r="C51" s="8" t="s">
        <v>23</v>
      </c>
      <c r="D51" s="6">
        <f>D49*0.15</f>
        <v>8.4</v>
      </c>
      <c r="E51" s="109"/>
      <c r="F51" s="102">
        <f>D51*E51</f>
        <v>0</v>
      </c>
    </row>
    <row r="52" spans="1:16" x14ac:dyDescent="0.2">
      <c r="A52" s="139"/>
      <c r="B52" s="4"/>
      <c r="C52" s="8"/>
      <c r="D52" s="6"/>
      <c r="E52" s="109"/>
      <c r="F52" s="102"/>
    </row>
    <row r="53" spans="1:16" ht="38.25" x14ac:dyDescent="0.2">
      <c r="A53" s="139" t="s">
        <v>113</v>
      </c>
      <c r="B53" s="38" t="s">
        <v>100</v>
      </c>
      <c r="C53" s="8"/>
      <c r="D53" s="152">
        <v>0</v>
      </c>
      <c r="E53" s="109"/>
      <c r="F53" s="102"/>
    </row>
    <row r="54" spans="1:16" x14ac:dyDescent="0.2">
      <c r="A54" s="139"/>
      <c r="B54" s="173" t="s">
        <v>93</v>
      </c>
      <c r="C54" s="8" t="s">
        <v>23</v>
      </c>
      <c r="D54" s="6">
        <f>D53*0.8</f>
        <v>0</v>
      </c>
      <c r="E54" s="109"/>
      <c r="F54" s="102">
        <f>D54*E54</f>
        <v>0</v>
      </c>
    </row>
    <row r="55" spans="1:16" s="73" customFormat="1" x14ac:dyDescent="0.2">
      <c r="A55" s="139"/>
      <c r="B55" s="173" t="s">
        <v>175</v>
      </c>
      <c r="C55" s="8" t="s">
        <v>23</v>
      </c>
      <c r="D55" s="6">
        <f>D53*0.05</f>
        <v>0</v>
      </c>
      <c r="E55" s="109"/>
      <c r="F55" s="102">
        <f>D55*E55</f>
        <v>0</v>
      </c>
      <c r="H55" s="70"/>
      <c r="I55" s="70"/>
      <c r="J55" s="70"/>
      <c r="K55" s="70"/>
      <c r="L55" s="70"/>
      <c r="M55" s="70"/>
      <c r="N55" s="70"/>
      <c r="O55" s="70"/>
      <c r="P55" s="70"/>
    </row>
    <row r="56" spans="1:16" s="73" customFormat="1" x14ac:dyDescent="0.2">
      <c r="A56" s="139"/>
      <c r="B56" s="173" t="s">
        <v>176</v>
      </c>
      <c r="C56" s="8" t="s">
        <v>23</v>
      </c>
      <c r="D56" s="6">
        <f>D54*0.15</f>
        <v>0</v>
      </c>
      <c r="E56" s="109"/>
      <c r="F56" s="102">
        <f>D56*E56</f>
        <v>0</v>
      </c>
      <c r="H56" s="70"/>
      <c r="I56" s="70"/>
      <c r="J56" s="70"/>
      <c r="K56" s="70"/>
      <c r="L56" s="70"/>
      <c r="M56" s="70"/>
      <c r="N56" s="70"/>
      <c r="O56" s="70"/>
      <c r="P56" s="70"/>
    </row>
    <row r="57" spans="1:16" s="73" customFormat="1" x14ac:dyDescent="0.2">
      <c r="A57" s="139"/>
      <c r="B57" s="4"/>
      <c r="C57" s="8"/>
      <c r="D57" s="6"/>
      <c r="E57" s="109"/>
      <c r="F57" s="102"/>
      <c r="H57" s="70"/>
      <c r="I57" s="70"/>
      <c r="J57" s="70"/>
      <c r="K57" s="70"/>
      <c r="L57" s="70"/>
      <c r="M57" s="70"/>
      <c r="N57" s="70"/>
      <c r="O57" s="70"/>
      <c r="P57" s="70"/>
    </row>
    <row r="58" spans="1:16" ht="38.25" x14ac:dyDescent="0.2">
      <c r="A58" s="139" t="s">
        <v>114</v>
      </c>
      <c r="B58" s="37" t="s">
        <v>66</v>
      </c>
      <c r="C58" s="8" t="s">
        <v>23</v>
      </c>
      <c r="D58" s="152">
        <v>7</v>
      </c>
      <c r="E58" s="109"/>
      <c r="F58" s="102"/>
    </row>
    <row r="59" spans="1:16" x14ac:dyDescent="0.2">
      <c r="A59" s="139"/>
      <c r="B59" s="173" t="s">
        <v>93</v>
      </c>
      <c r="C59" s="8" t="s">
        <v>23</v>
      </c>
      <c r="D59" s="6">
        <f>D58*0.8</f>
        <v>5.6000000000000005</v>
      </c>
      <c r="E59" s="109"/>
      <c r="F59" s="102">
        <f>D59*E59</f>
        <v>0</v>
      </c>
    </row>
    <row r="60" spans="1:16" s="73" customFormat="1" x14ac:dyDescent="0.2">
      <c r="A60" s="139"/>
      <c r="B60" s="173" t="s">
        <v>175</v>
      </c>
      <c r="C60" s="8" t="s">
        <v>23</v>
      </c>
      <c r="D60" s="6">
        <f>D58*0.05</f>
        <v>0.35000000000000003</v>
      </c>
      <c r="E60" s="109"/>
      <c r="F60" s="102">
        <f>D60*E60</f>
        <v>0</v>
      </c>
      <c r="H60" s="70"/>
      <c r="I60" s="70"/>
      <c r="J60" s="70"/>
      <c r="K60" s="70"/>
      <c r="L60" s="70"/>
      <c r="M60" s="70"/>
      <c r="N60" s="70"/>
      <c r="O60" s="70"/>
      <c r="P60" s="70"/>
    </row>
    <row r="61" spans="1:16" s="73" customFormat="1" x14ac:dyDescent="0.2">
      <c r="A61" s="139"/>
      <c r="B61" s="173" t="s">
        <v>176</v>
      </c>
      <c r="C61" s="8" t="s">
        <v>23</v>
      </c>
      <c r="D61" s="6">
        <f>D59*0.15</f>
        <v>0.84000000000000008</v>
      </c>
      <c r="E61" s="109"/>
      <c r="F61" s="102">
        <f>D61*E61</f>
        <v>0</v>
      </c>
      <c r="H61" s="70"/>
      <c r="I61" s="70"/>
      <c r="J61" s="70"/>
      <c r="K61" s="70"/>
      <c r="L61" s="70"/>
      <c r="M61" s="70"/>
      <c r="N61" s="70"/>
      <c r="O61" s="70"/>
      <c r="P61" s="70"/>
    </row>
    <row r="62" spans="1:16" s="73" customFormat="1" x14ac:dyDescent="0.2">
      <c r="A62" s="139"/>
      <c r="B62" s="4"/>
      <c r="C62" s="8"/>
      <c r="D62" s="6"/>
      <c r="E62" s="109"/>
      <c r="F62" s="102"/>
      <c r="H62" s="70"/>
      <c r="I62" s="70"/>
      <c r="J62" s="70"/>
      <c r="K62" s="70"/>
      <c r="L62" s="70"/>
      <c r="M62" s="70"/>
      <c r="N62" s="70"/>
      <c r="O62" s="70"/>
      <c r="P62" s="70"/>
    </row>
    <row r="63" spans="1:16" s="43" customFormat="1" ht="25.5" x14ac:dyDescent="0.2">
      <c r="A63" s="139" t="s">
        <v>115</v>
      </c>
      <c r="B63" s="37" t="s">
        <v>25</v>
      </c>
      <c r="C63" s="8" t="s">
        <v>26</v>
      </c>
      <c r="D63" s="6">
        <v>35</v>
      </c>
      <c r="E63" s="109"/>
      <c r="F63" s="102">
        <f>D63*E63</f>
        <v>0</v>
      </c>
      <c r="G63" s="42"/>
    </row>
    <row r="64" spans="1:16" s="43" customFormat="1" x14ac:dyDescent="0.2">
      <c r="A64" s="139"/>
      <c r="B64" s="41"/>
      <c r="C64" s="98"/>
      <c r="D64" s="6"/>
      <c r="E64" s="110"/>
      <c r="F64" s="110"/>
      <c r="G64" s="73"/>
    </row>
    <row r="65" spans="1:10" ht="38.25" x14ac:dyDescent="0.2">
      <c r="A65" s="139" t="s">
        <v>116</v>
      </c>
      <c r="B65" s="41" t="s">
        <v>83</v>
      </c>
      <c r="C65" s="98" t="s">
        <v>23</v>
      </c>
      <c r="D65" s="6">
        <v>4</v>
      </c>
      <c r="E65" s="110"/>
      <c r="F65" s="102">
        <f>D65*E65</f>
        <v>0</v>
      </c>
    </row>
    <row r="66" spans="1:10" x14ac:dyDescent="0.2">
      <c r="A66" s="139"/>
      <c r="B66" s="37"/>
      <c r="C66" s="8"/>
      <c r="D66" s="6"/>
      <c r="E66" s="109"/>
      <c r="F66" s="102"/>
    </row>
    <row r="67" spans="1:10" ht="63.75" x14ac:dyDescent="0.2">
      <c r="A67" s="139" t="s">
        <v>117</v>
      </c>
      <c r="B67" s="37" t="s">
        <v>27</v>
      </c>
      <c r="C67" s="8" t="s">
        <v>23</v>
      </c>
      <c r="D67" s="6">
        <v>24</v>
      </c>
      <c r="E67" s="109"/>
      <c r="F67" s="102">
        <f>D67*E67</f>
        <v>0</v>
      </c>
    </row>
    <row r="68" spans="1:10" x14ac:dyDescent="0.2">
      <c r="A68" s="139"/>
      <c r="B68" s="37"/>
      <c r="C68" s="8"/>
      <c r="D68" s="6"/>
      <c r="E68" s="109"/>
      <c r="F68" s="102"/>
    </row>
    <row r="69" spans="1:10" ht="38.25" x14ac:dyDescent="0.2">
      <c r="A69" s="139" t="s">
        <v>118</v>
      </c>
      <c r="B69" s="37" t="s">
        <v>67</v>
      </c>
      <c r="C69" s="8"/>
      <c r="D69" s="152">
        <v>45</v>
      </c>
      <c r="E69" s="109"/>
      <c r="F69" s="102"/>
    </row>
    <row r="70" spans="1:10" x14ac:dyDescent="0.2">
      <c r="A70" s="139"/>
      <c r="B70" s="45" t="s">
        <v>177</v>
      </c>
      <c r="C70" s="8" t="s">
        <v>23</v>
      </c>
      <c r="D70" s="109">
        <f>0.2*D69</f>
        <v>9</v>
      </c>
      <c r="E70" s="109"/>
      <c r="F70" s="102">
        <f>D70*E70</f>
        <v>0</v>
      </c>
    </row>
    <row r="71" spans="1:10" x14ac:dyDescent="0.2">
      <c r="A71" s="139"/>
      <c r="B71" s="45" t="s">
        <v>178</v>
      </c>
      <c r="C71" s="8" t="s">
        <v>23</v>
      </c>
      <c r="D71" s="109">
        <f>0.8*D69</f>
        <v>36</v>
      </c>
      <c r="E71" s="109"/>
      <c r="F71" s="102">
        <f>D71*E71</f>
        <v>0</v>
      </c>
    </row>
    <row r="72" spans="1:10" x14ac:dyDescent="0.2">
      <c r="A72" s="139"/>
      <c r="B72" s="37"/>
      <c r="C72" s="15"/>
      <c r="D72" s="102"/>
      <c r="E72" s="109"/>
      <c r="F72" s="102"/>
    </row>
    <row r="73" spans="1:10" ht="38.25" x14ac:dyDescent="0.2">
      <c r="A73" s="139" t="s">
        <v>119</v>
      </c>
      <c r="B73" s="46" t="s">
        <v>70</v>
      </c>
      <c r="C73" s="48" t="s">
        <v>23</v>
      </c>
      <c r="D73" s="97">
        <v>68</v>
      </c>
      <c r="E73" s="97"/>
      <c r="F73" s="102">
        <f>D73*E73</f>
        <v>0</v>
      </c>
    </row>
    <row r="74" spans="1:10" x14ac:dyDescent="0.2">
      <c r="A74" s="139"/>
      <c r="B74" s="37"/>
      <c r="C74" s="15"/>
      <c r="D74" s="102"/>
      <c r="E74" s="109"/>
      <c r="F74" s="102"/>
      <c r="H74" s="73"/>
    </row>
    <row r="75" spans="1:10" ht="38.25" x14ac:dyDescent="0.2">
      <c r="A75" s="139" t="s">
        <v>120</v>
      </c>
      <c r="B75" s="46" t="s">
        <v>28</v>
      </c>
      <c r="C75" s="48" t="s">
        <v>29</v>
      </c>
      <c r="D75" s="97">
        <v>0</v>
      </c>
      <c r="E75" s="97"/>
      <c r="F75" s="102">
        <f>D75*E75</f>
        <v>0</v>
      </c>
      <c r="H75" s="73"/>
    </row>
    <row r="76" spans="1:10" x14ac:dyDescent="0.2">
      <c r="A76" s="139"/>
      <c r="B76" s="4" t="s">
        <v>160</v>
      </c>
      <c r="C76" s="48"/>
      <c r="D76" s="97"/>
      <c r="E76" s="97"/>
      <c r="F76" s="102"/>
    </row>
    <row r="77" spans="1:10" ht="25.5" x14ac:dyDescent="0.2">
      <c r="A77" s="139" t="s">
        <v>121</v>
      </c>
      <c r="B77" s="103" t="s">
        <v>101</v>
      </c>
      <c r="C77" s="48" t="s">
        <v>19</v>
      </c>
      <c r="D77" s="93">
        <f>D44</f>
        <v>0</v>
      </c>
      <c r="E77" s="97"/>
      <c r="F77" s="102">
        <f>D77*E77</f>
        <v>0</v>
      </c>
    </row>
    <row r="78" spans="1:10" s="73" customFormat="1" x14ac:dyDescent="0.2">
      <c r="A78" s="139"/>
      <c r="B78" s="37"/>
      <c r="C78" s="15"/>
      <c r="D78" s="36"/>
      <c r="E78" s="109"/>
      <c r="F78" s="102"/>
      <c r="H78" s="70"/>
      <c r="I78" s="70"/>
      <c r="J78" s="70"/>
    </row>
    <row r="79" spans="1:10" s="73" customFormat="1" ht="25.5" x14ac:dyDescent="0.2">
      <c r="A79" s="139" t="s">
        <v>122</v>
      </c>
      <c r="B79" s="103" t="s">
        <v>71</v>
      </c>
      <c r="C79" s="48" t="s">
        <v>19</v>
      </c>
      <c r="D79" s="93">
        <f>D77</f>
        <v>0</v>
      </c>
      <c r="E79" s="97"/>
      <c r="F79" s="102">
        <f>D79*E79</f>
        <v>0</v>
      </c>
      <c r="H79" s="70"/>
      <c r="I79" s="70"/>
      <c r="J79" s="70"/>
    </row>
    <row r="80" spans="1:10" s="73" customFormat="1" x14ac:dyDescent="0.2">
      <c r="A80" s="139"/>
      <c r="B80" s="37"/>
      <c r="C80" s="8"/>
      <c r="D80" s="6"/>
      <c r="E80" s="6"/>
      <c r="F80" s="6"/>
      <c r="H80" s="70"/>
      <c r="I80" s="70"/>
      <c r="J80" s="70"/>
    </row>
    <row r="81" spans="1:16" s="73" customFormat="1" x14ac:dyDescent="0.2">
      <c r="A81" s="139"/>
      <c r="B81" s="34" t="s">
        <v>30</v>
      </c>
      <c r="C81" s="8"/>
      <c r="D81" s="6"/>
      <c r="E81" s="6"/>
      <c r="F81" s="108">
        <f>SUM(F42:F80)</f>
        <v>0</v>
      </c>
      <c r="H81" s="70"/>
      <c r="I81" s="70"/>
      <c r="J81" s="70"/>
    </row>
    <row r="82" spans="1:16" s="73" customFormat="1" x14ac:dyDescent="0.2">
      <c r="A82" s="139"/>
      <c r="B82" s="34"/>
      <c r="C82" s="8"/>
      <c r="D82" s="6"/>
      <c r="E82" s="6"/>
      <c r="F82" s="108"/>
      <c r="H82" s="70"/>
      <c r="I82" s="70"/>
      <c r="J82" s="70"/>
    </row>
    <row r="83" spans="1:16" s="73" customFormat="1" x14ac:dyDescent="0.2">
      <c r="A83" s="141" t="s">
        <v>12</v>
      </c>
      <c r="B83" s="148" t="s">
        <v>156</v>
      </c>
      <c r="C83" s="128"/>
      <c r="D83" s="127"/>
      <c r="E83" s="168"/>
      <c r="F83" s="129"/>
      <c r="H83" s="70"/>
      <c r="I83" s="70"/>
      <c r="J83" s="70"/>
    </row>
    <row r="84" spans="1:16" ht="25.5" x14ac:dyDescent="0.2">
      <c r="A84" s="138"/>
      <c r="B84" s="34" t="s">
        <v>162</v>
      </c>
      <c r="C84" s="7"/>
      <c r="D84" s="44"/>
      <c r="E84" s="6"/>
      <c r="F84" s="108"/>
    </row>
    <row r="85" spans="1:16" s="73" customFormat="1" x14ac:dyDescent="0.2">
      <c r="A85" s="138"/>
      <c r="B85" s="46"/>
      <c r="C85" s="47"/>
      <c r="D85" s="97"/>
      <c r="E85" s="6"/>
      <c r="F85" s="115"/>
      <c r="H85" s="70"/>
      <c r="I85" s="70"/>
      <c r="J85" s="70"/>
    </row>
    <row r="86" spans="1:16" s="73" customFormat="1" x14ac:dyDescent="0.2">
      <c r="A86" s="138"/>
      <c r="B86" s="82" t="s">
        <v>168</v>
      </c>
      <c r="C86" s="14"/>
      <c r="D86" s="102"/>
      <c r="E86" s="109"/>
      <c r="F86" s="108">
        <v>0</v>
      </c>
      <c r="H86" s="70"/>
      <c r="I86" s="70"/>
      <c r="J86" s="70"/>
    </row>
    <row r="87" spans="1:16" x14ac:dyDescent="0.2">
      <c r="A87" s="139"/>
      <c r="B87" s="37"/>
      <c r="C87" s="8"/>
      <c r="D87" s="6"/>
      <c r="E87" s="6"/>
      <c r="F87" s="6"/>
    </row>
    <row r="88" spans="1:16" x14ac:dyDescent="0.2">
      <c r="A88" s="141" t="s">
        <v>13</v>
      </c>
      <c r="B88" s="122" t="s">
        <v>31</v>
      </c>
      <c r="C88" s="126"/>
      <c r="D88" s="127"/>
      <c r="E88" s="170"/>
      <c r="F88" s="125"/>
    </row>
    <row r="89" spans="1:16" x14ac:dyDescent="0.2">
      <c r="A89" s="139"/>
      <c r="B89" s="37"/>
      <c r="C89" s="15"/>
      <c r="D89" s="102"/>
      <c r="E89" s="109"/>
      <c r="F89" s="102"/>
    </row>
    <row r="90" spans="1:16" ht="38.25" x14ac:dyDescent="0.2">
      <c r="A90" s="139" t="s">
        <v>123</v>
      </c>
      <c r="B90" s="89" t="s">
        <v>98</v>
      </c>
      <c r="C90" s="18"/>
      <c r="D90" s="97"/>
      <c r="E90" s="6"/>
      <c r="F90" s="44"/>
    </row>
    <row r="91" spans="1:16" x14ac:dyDescent="0.2">
      <c r="A91" s="139"/>
      <c r="B91" s="37" t="s">
        <v>95</v>
      </c>
      <c r="C91" s="18" t="s">
        <v>48</v>
      </c>
      <c r="D91" s="97">
        <v>0</v>
      </c>
      <c r="E91" s="6"/>
      <c r="F91" s="44">
        <f>D91*E91</f>
        <v>0</v>
      </c>
    </row>
    <row r="92" spans="1:16" x14ac:dyDescent="0.2">
      <c r="A92" s="139"/>
      <c r="B92" s="37" t="s">
        <v>94</v>
      </c>
      <c r="C92" s="18" t="s">
        <v>48</v>
      </c>
      <c r="D92" s="97">
        <v>0</v>
      </c>
      <c r="E92" s="6"/>
      <c r="F92" s="44">
        <f>D92*E92</f>
        <v>0</v>
      </c>
    </row>
    <row r="93" spans="1:16" x14ac:dyDescent="0.2">
      <c r="A93" s="139"/>
      <c r="B93" s="37" t="s">
        <v>96</v>
      </c>
      <c r="C93" s="18" t="s">
        <v>48</v>
      </c>
      <c r="D93" s="97">
        <v>33</v>
      </c>
      <c r="E93" s="6"/>
      <c r="F93" s="44">
        <f>D93*E93</f>
        <v>0</v>
      </c>
    </row>
    <row r="94" spans="1:16" s="43" customFormat="1" x14ac:dyDescent="0.2">
      <c r="A94" s="139"/>
      <c r="B94" s="37" t="s">
        <v>97</v>
      </c>
      <c r="C94" s="18" t="s">
        <v>48</v>
      </c>
      <c r="D94" s="97">
        <v>0</v>
      </c>
      <c r="E94" s="6"/>
      <c r="F94" s="44">
        <f>D94*E94</f>
        <v>0</v>
      </c>
      <c r="G94" s="52"/>
      <c r="H94" s="52"/>
      <c r="I94" s="53"/>
      <c r="J94" s="54"/>
      <c r="K94" s="55"/>
      <c r="L94" s="55"/>
      <c r="M94" s="55"/>
      <c r="N94" s="55"/>
      <c r="O94" s="55"/>
      <c r="P94" s="55"/>
    </row>
    <row r="95" spans="1:16" s="43" customFormat="1" x14ac:dyDescent="0.2">
      <c r="A95" s="139"/>
      <c r="B95" s="37"/>
      <c r="C95" s="18"/>
      <c r="D95" s="106"/>
      <c r="E95" s="6"/>
      <c r="F95" s="44"/>
      <c r="G95" s="57"/>
      <c r="H95" s="57"/>
      <c r="I95" s="58"/>
      <c r="J95" s="54"/>
    </row>
    <row r="96" spans="1:16" s="43" customFormat="1" ht="89.25" x14ac:dyDescent="0.2">
      <c r="A96" s="139" t="s">
        <v>124</v>
      </c>
      <c r="B96" s="104" t="s">
        <v>74</v>
      </c>
      <c r="C96" s="18"/>
      <c r="D96" s="106"/>
      <c r="E96" s="106"/>
      <c r="F96" s="106"/>
      <c r="G96" s="57"/>
      <c r="H96" s="57"/>
      <c r="I96" s="58"/>
      <c r="J96" s="54"/>
    </row>
    <row r="97" spans="1:16" s="43" customFormat="1" x14ac:dyDescent="0.2">
      <c r="A97" s="143"/>
      <c r="B97" s="38" t="s">
        <v>32</v>
      </c>
      <c r="C97" s="18" t="s">
        <v>29</v>
      </c>
      <c r="D97" s="106">
        <v>1</v>
      </c>
      <c r="E97" s="106"/>
      <c r="F97" s="44">
        <f>D97*E97</f>
        <v>0</v>
      </c>
      <c r="G97" s="57"/>
      <c r="H97" s="52"/>
      <c r="I97" s="53"/>
      <c r="J97" s="54"/>
      <c r="K97" s="55"/>
      <c r="L97" s="55"/>
      <c r="M97" s="55"/>
      <c r="N97" s="55"/>
      <c r="O97" s="55"/>
      <c r="P97" s="55"/>
    </row>
    <row r="98" spans="1:16" s="43" customFormat="1" x14ac:dyDescent="0.2">
      <c r="A98" s="144"/>
      <c r="B98" s="38" t="s">
        <v>33</v>
      </c>
      <c r="C98" s="18" t="s">
        <v>29</v>
      </c>
      <c r="D98" s="106">
        <v>1</v>
      </c>
      <c r="E98" s="106"/>
      <c r="F98" s="44">
        <f>D98*E98</f>
        <v>0</v>
      </c>
      <c r="G98" s="158"/>
      <c r="H98" s="52"/>
      <c r="I98" s="53"/>
      <c r="J98" s="54"/>
      <c r="K98" s="55"/>
      <c r="L98" s="55"/>
      <c r="M98" s="55"/>
      <c r="N98" s="55"/>
      <c r="O98" s="55"/>
      <c r="P98" s="55"/>
    </row>
    <row r="99" spans="1:16" s="43" customFormat="1" x14ac:dyDescent="0.2">
      <c r="A99" s="139"/>
      <c r="B99" s="2"/>
      <c r="C99" s="18"/>
      <c r="D99" s="106"/>
      <c r="E99" s="106"/>
      <c r="F99" s="116"/>
      <c r="G99" s="57"/>
      <c r="H99" s="57"/>
      <c r="I99" s="58"/>
      <c r="J99" s="54"/>
    </row>
    <row r="100" spans="1:16" s="43" customFormat="1" ht="89.25" x14ac:dyDescent="0.2">
      <c r="A100" s="139" t="s">
        <v>125</v>
      </c>
      <c r="B100" s="104" t="s">
        <v>73</v>
      </c>
      <c r="C100" s="18"/>
      <c r="D100" s="106"/>
      <c r="E100" s="106"/>
      <c r="F100" s="106"/>
      <c r="G100" s="57"/>
      <c r="H100" s="57"/>
      <c r="I100" s="58"/>
      <c r="J100" s="54"/>
    </row>
    <row r="101" spans="1:16" s="43" customFormat="1" x14ac:dyDescent="0.2">
      <c r="A101" s="145"/>
      <c r="B101" s="38" t="s">
        <v>32</v>
      </c>
      <c r="C101" s="18" t="s">
        <v>29</v>
      </c>
      <c r="D101" s="6">
        <v>0</v>
      </c>
      <c r="E101" s="106"/>
      <c r="F101" s="44">
        <f>D101*E101</f>
        <v>0</v>
      </c>
      <c r="G101" s="57"/>
      <c r="H101" s="57"/>
      <c r="I101" s="58"/>
      <c r="J101" s="54"/>
    </row>
    <row r="102" spans="1:16" s="43" customFormat="1" x14ac:dyDescent="0.2">
      <c r="A102" s="139"/>
      <c r="B102" s="38" t="s">
        <v>33</v>
      </c>
      <c r="C102" s="18" t="s">
        <v>29</v>
      </c>
      <c r="D102" s="6">
        <v>0</v>
      </c>
      <c r="E102" s="106"/>
      <c r="F102" s="44">
        <f>D102*E102</f>
        <v>0</v>
      </c>
      <c r="G102" s="73"/>
      <c r="H102" s="52"/>
      <c r="I102" s="53"/>
      <c r="J102" s="54"/>
      <c r="K102" s="55"/>
      <c r="L102" s="55"/>
      <c r="M102" s="55"/>
      <c r="N102" s="55"/>
      <c r="O102" s="55"/>
      <c r="P102" s="55"/>
    </row>
    <row r="103" spans="1:16" s="43" customFormat="1" x14ac:dyDescent="0.2">
      <c r="A103" s="139"/>
      <c r="B103" s="37"/>
      <c r="C103" s="15"/>
      <c r="D103" s="102"/>
      <c r="E103" s="109"/>
      <c r="F103" s="102"/>
      <c r="G103" s="52"/>
      <c r="H103" s="52"/>
      <c r="I103" s="53"/>
      <c r="J103" s="54"/>
      <c r="K103" s="55"/>
      <c r="L103" s="55"/>
      <c r="M103" s="55"/>
      <c r="N103" s="55"/>
      <c r="O103" s="55"/>
      <c r="P103" s="55"/>
    </row>
    <row r="104" spans="1:16" s="43" customFormat="1" ht="89.25" x14ac:dyDescent="0.2">
      <c r="A104" s="139" t="s">
        <v>126</v>
      </c>
      <c r="B104" s="37" t="s">
        <v>72</v>
      </c>
      <c r="C104" s="8" t="s">
        <v>29</v>
      </c>
      <c r="D104" s="102">
        <v>2</v>
      </c>
      <c r="E104" s="6"/>
      <c r="F104" s="44">
        <f>D104*E104</f>
        <v>0</v>
      </c>
      <c r="G104" s="52"/>
      <c r="H104" s="52"/>
      <c r="I104" s="53"/>
      <c r="J104" s="54"/>
      <c r="K104" s="55"/>
      <c r="L104" s="55"/>
      <c r="M104" s="55"/>
      <c r="N104" s="55"/>
      <c r="O104" s="55"/>
      <c r="P104" s="55"/>
    </row>
    <row r="105" spans="1:16" s="27" customFormat="1" x14ac:dyDescent="0.2">
      <c r="A105" s="139"/>
      <c r="B105" s="37"/>
      <c r="C105" s="15"/>
      <c r="D105" s="36"/>
      <c r="E105" s="109"/>
      <c r="F105" s="102"/>
      <c r="G105" s="26"/>
    </row>
    <row r="106" spans="1:16" ht="76.5" x14ac:dyDescent="0.2">
      <c r="A106" s="139" t="s">
        <v>127</v>
      </c>
      <c r="B106" s="37" t="s">
        <v>82</v>
      </c>
      <c r="C106" s="8" t="s">
        <v>29</v>
      </c>
      <c r="D106" s="36">
        <v>0</v>
      </c>
      <c r="E106" s="6"/>
      <c r="F106" s="44">
        <f>D106*E106</f>
        <v>0</v>
      </c>
    </row>
    <row r="107" spans="1:16" s="27" customFormat="1" x14ac:dyDescent="0.2">
      <c r="A107" s="139"/>
      <c r="B107" s="37"/>
      <c r="C107" s="8"/>
      <c r="D107" s="36"/>
      <c r="E107" s="6"/>
      <c r="F107" s="44"/>
    </row>
    <row r="108" spans="1:16" x14ac:dyDescent="0.2">
      <c r="A108" s="139" t="s">
        <v>128</v>
      </c>
      <c r="B108" s="37" t="s">
        <v>84</v>
      </c>
      <c r="C108" s="8" t="s">
        <v>29</v>
      </c>
      <c r="D108" s="36">
        <v>0</v>
      </c>
      <c r="E108" s="6"/>
      <c r="F108" s="44">
        <f>D108*E108</f>
        <v>0</v>
      </c>
    </row>
    <row r="109" spans="1:16" x14ac:dyDescent="0.2">
      <c r="A109" s="139"/>
      <c r="B109" s="37"/>
      <c r="C109" s="15"/>
      <c r="D109" s="102"/>
      <c r="E109" s="109"/>
      <c r="F109" s="102"/>
    </row>
    <row r="110" spans="1:16" x14ac:dyDescent="0.2">
      <c r="A110" s="139" t="s">
        <v>129</v>
      </c>
      <c r="B110" s="37" t="s">
        <v>170</v>
      </c>
      <c r="C110" s="8" t="s">
        <v>29</v>
      </c>
      <c r="D110" s="36">
        <v>0</v>
      </c>
      <c r="E110" s="6"/>
      <c r="F110" s="44">
        <f>D110*E110</f>
        <v>0</v>
      </c>
    </row>
    <row r="111" spans="1:16" x14ac:dyDescent="0.2">
      <c r="A111" s="139"/>
      <c r="B111" s="37"/>
      <c r="C111" s="15"/>
      <c r="D111" s="102"/>
      <c r="E111" s="109"/>
      <c r="F111" s="102"/>
    </row>
    <row r="112" spans="1:16" x14ac:dyDescent="0.2">
      <c r="A112" s="139" t="s">
        <v>130</v>
      </c>
      <c r="B112" s="37" t="s">
        <v>35</v>
      </c>
      <c r="C112" s="15" t="s">
        <v>48</v>
      </c>
      <c r="D112" s="6">
        <f>$D$22</f>
        <v>33</v>
      </c>
      <c r="E112" s="109"/>
      <c r="F112" s="102">
        <f>D112*E112</f>
        <v>0</v>
      </c>
    </row>
    <row r="113" spans="1:8" x14ac:dyDescent="0.2">
      <c r="A113" s="139"/>
      <c r="B113" s="37"/>
      <c r="C113" s="8"/>
      <c r="D113" s="6"/>
      <c r="E113" s="6"/>
      <c r="F113" s="6"/>
    </row>
    <row r="114" spans="1:8" ht="51" x14ac:dyDescent="0.2">
      <c r="A114" s="139" t="s">
        <v>131</v>
      </c>
      <c r="B114" s="37" t="s">
        <v>36</v>
      </c>
      <c r="C114" s="15" t="s">
        <v>48</v>
      </c>
      <c r="D114" s="6">
        <f>$D$22</f>
        <v>33</v>
      </c>
      <c r="E114" s="109"/>
      <c r="F114" s="44">
        <f>D114*E114</f>
        <v>0</v>
      </c>
    </row>
    <row r="115" spans="1:8" x14ac:dyDescent="0.2">
      <c r="A115" s="139"/>
      <c r="B115" s="37"/>
      <c r="C115" s="15"/>
      <c r="D115" s="102"/>
      <c r="E115" s="109"/>
      <c r="F115" s="102"/>
    </row>
    <row r="116" spans="1:8" x14ac:dyDescent="0.2">
      <c r="A116" s="138"/>
      <c r="B116" s="13" t="s">
        <v>37</v>
      </c>
      <c r="C116" s="14"/>
      <c r="D116" s="102"/>
      <c r="E116" s="109"/>
      <c r="F116" s="108">
        <f>SUM(F89:F115)</f>
        <v>0</v>
      </c>
    </row>
    <row r="117" spans="1:8" x14ac:dyDescent="0.2">
      <c r="A117" s="138"/>
      <c r="B117" s="13"/>
      <c r="C117" s="14"/>
      <c r="D117" s="102"/>
      <c r="E117" s="109"/>
      <c r="F117" s="108"/>
    </row>
    <row r="118" spans="1:8" x14ac:dyDescent="0.2">
      <c r="A118" s="141" t="s">
        <v>15</v>
      </c>
      <c r="B118" s="122" t="s">
        <v>38</v>
      </c>
      <c r="C118" s="126"/>
      <c r="D118" s="127"/>
      <c r="E118" s="170"/>
      <c r="F118" s="125"/>
    </row>
    <row r="119" spans="1:8" x14ac:dyDescent="0.2">
      <c r="A119" s="139"/>
      <c r="B119" s="37"/>
      <c r="C119" s="15"/>
      <c r="D119" s="102"/>
      <c r="E119" s="109"/>
      <c r="F119" s="102"/>
    </row>
    <row r="120" spans="1:8" ht="25.5" x14ac:dyDescent="0.2">
      <c r="A120" s="139" t="s">
        <v>133</v>
      </c>
      <c r="B120" s="37" t="s">
        <v>149</v>
      </c>
      <c r="C120" s="15" t="s">
        <v>29</v>
      </c>
      <c r="D120" s="102">
        <v>0</v>
      </c>
      <c r="E120" s="109"/>
      <c r="F120" s="44">
        <f>D120*E120</f>
        <v>0</v>
      </c>
      <c r="G120" s="88"/>
      <c r="H120" s="73"/>
    </row>
    <row r="121" spans="1:8" x14ac:dyDescent="0.2">
      <c r="A121" s="139"/>
      <c r="B121" s="37"/>
      <c r="C121" s="15"/>
      <c r="D121" s="102"/>
      <c r="E121" s="109"/>
      <c r="F121" s="102"/>
      <c r="G121" s="88"/>
    </row>
    <row r="122" spans="1:8" x14ac:dyDescent="0.2">
      <c r="A122" s="139" t="s">
        <v>134</v>
      </c>
      <c r="B122" s="37" t="s">
        <v>39</v>
      </c>
      <c r="C122" s="15" t="s">
        <v>29</v>
      </c>
      <c r="D122" s="102">
        <v>0</v>
      </c>
      <c r="E122" s="109"/>
      <c r="F122" s="44">
        <f>D122*E122</f>
        <v>0</v>
      </c>
      <c r="G122" s="88"/>
    </row>
    <row r="123" spans="1:8" x14ac:dyDescent="0.2">
      <c r="A123" s="139"/>
      <c r="B123" s="37"/>
      <c r="C123" s="15"/>
      <c r="D123" s="102"/>
      <c r="E123" s="109"/>
      <c r="F123" s="102"/>
    </row>
    <row r="124" spans="1:8" x14ac:dyDescent="0.2">
      <c r="A124" s="139" t="s">
        <v>135</v>
      </c>
      <c r="B124" s="37" t="s">
        <v>40</v>
      </c>
      <c r="C124" s="15" t="s">
        <v>29</v>
      </c>
      <c r="D124" s="102">
        <v>0</v>
      </c>
      <c r="E124" s="109"/>
      <c r="F124" s="44">
        <f>D124*E124</f>
        <v>0</v>
      </c>
    </row>
    <row r="125" spans="1:8" x14ac:dyDescent="0.2">
      <c r="A125" s="139"/>
      <c r="B125" s="37"/>
      <c r="C125" s="15"/>
      <c r="D125" s="102"/>
      <c r="E125" s="109"/>
      <c r="F125" s="102"/>
    </row>
    <row r="126" spans="1:8" ht="25.5" x14ac:dyDescent="0.2">
      <c r="A126" s="139" t="s">
        <v>136</v>
      </c>
      <c r="B126" s="37" t="s">
        <v>41</v>
      </c>
      <c r="C126" s="15" t="s">
        <v>22</v>
      </c>
      <c r="D126" s="102">
        <v>0</v>
      </c>
      <c r="E126" s="109"/>
      <c r="F126" s="44">
        <f>D126*E126</f>
        <v>0</v>
      </c>
    </row>
    <row r="127" spans="1:8" x14ac:dyDescent="0.2">
      <c r="A127" s="139"/>
      <c r="B127" s="37"/>
      <c r="C127" s="15"/>
      <c r="D127" s="102"/>
      <c r="E127" s="109"/>
      <c r="F127" s="102"/>
    </row>
    <row r="128" spans="1:8" ht="25.5" x14ac:dyDescent="0.2">
      <c r="A128" s="139" t="s">
        <v>137</v>
      </c>
      <c r="B128" s="37" t="s">
        <v>42</v>
      </c>
      <c r="C128" s="15" t="s">
        <v>22</v>
      </c>
      <c r="D128" s="102">
        <v>0</v>
      </c>
      <c r="E128" s="109"/>
      <c r="F128" s="44">
        <f>D128*E128</f>
        <v>0</v>
      </c>
    </row>
    <row r="129" spans="1:36" x14ac:dyDescent="0.2">
      <c r="A129" s="139"/>
      <c r="B129" s="13"/>
      <c r="C129" s="14"/>
      <c r="D129" s="102"/>
      <c r="E129" s="109"/>
      <c r="F129" s="108"/>
    </row>
    <row r="130" spans="1:36" x14ac:dyDescent="0.2">
      <c r="A130" s="138"/>
      <c r="B130" s="13" t="s">
        <v>43</v>
      </c>
      <c r="C130" s="14"/>
      <c r="D130" s="102"/>
      <c r="E130" s="109"/>
      <c r="F130" s="108">
        <f>SUM(F119:F129)</f>
        <v>0</v>
      </c>
    </row>
    <row r="131" spans="1:36" x14ac:dyDescent="0.2">
      <c r="A131" s="50"/>
      <c r="B131" s="51"/>
      <c r="C131" s="99"/>
      <c r="D131" s="110"/>
      <c r="E131" s="110"/>
      <c r="F131" s="110"/>
    </row>
    <row r="132" spans="1:36" x14ac:dyDescent="0.2">
      <c r="A132" s="130" t="s">
        <v>16</v>
      </c>
      <c r="B132" s="131" t="s">
        <v>44</v>
      </c>
      <c r="C132" s="132"/>
      <c r="D132" s="133"/>
      <c r="E132" s="133"/>
      <c r="F132" s="133"/>
    </row>
    <row r="133" spans="1:36" x14ac:dyDescent="0.2">
      <c r="A133" s="50"/>
      <c r="B133" s="51"/>
      <c r="C133" s="99"/>
      <c r="D133" s="110"/>
      <c r="E133" s="110"/>
      <c r="F133" s="110"/>
    </row>
    <row r="134" spans="1:36" s="73" customFormat="1" ht="165.75" x14ac:dyDescent="0.2">
      <c r="A134" s="59" t="s">
        <v>140</v>
      </c>
      <c r="B134" s="60" t="s">
        <v>147</v>
      </c>
      <c r="C134" s="100" t="s">
        <v>29</v>
      </c>
      <c r="D134" s="6">
        <v>0</v>
      </c>
      <c r="E134" s="110"/>
      <c r="F134" s="44">
        <f>D134*E134</f>
        <v>0</v>
      </c>
      <c r="H134" s="70"/>
      <c r="I134" s="70"/>
      <c r="J134" s="70"/>
      <c r="K134" s="70"/>
      <c r="L134" s="70"/>
      <c r="M134" s="70"/>
      <c r="N134" s="70"/>
      <c r="O134" s="70"/>
      <c r="P134" s="70"/>
      <c r="Q134" s="70"/>
      <c r="R134" s="70"/>
      <c r="S134" s="70"/>
      <c r="T134" s="70"/>
      <c r="U134" s="70"/>
      <c r="V134" s="70"/>
      <c r="W134" s="70"/>
      <c r="X134" s="70"/>
      <c r="Y134" s="70"/>
      <c r="Z134" s="70"/>
      <c r="AA134" s="70"/>
      <c r="AB134" s="70"/>
      <c r="AC134" s="70"/>
      <c r="AD134" s="70"/>
      <c r="AE134" s="70"/>
      <c r="AF134" s="70"/>
      <c r="AG134" s="70"/>
      <c r="AH134" s="70"/>
      <c r="AI134" s="70"/>
      <c r="AJ134" s="70"/>
    </row>
    <row r="135" spans="1:36" s="73" customFormat="1" x14ac:dyDescent="0.2">
      <c r="A135" s="137"/>
      <c r="B135" s="61"/>
      <c r="C135" s="101"/>
      <c r="D135" s="111"/>
      <c r="E135" s="111"/>
      <c r="F135" s="110"/>
      <c r="H135" s="70"/>
      <c r="I135" s="70"/>
      <c r="J135" s="70"/>
      <c r="K135" s="70"/>
      <c r="L135" s="70"/>
      <c r="M135" s="70"/>
      <c r="N135" s="70"/>
      <c r="O135" s="70"/>
      <c r="P135" s="70"/>
      <c r="Q135" s="70"/>
      <c r="R135" s="70"/>
      <c r="S135" s="70"/>
      <c r="T135" s="70"/>
      <c r="U135" s="70"/>
      <c r="V135" s="70"/>
      <c r="W135" s="70"/>
      <c r="X135" s="70"/>
      <c r="Y135" s="70"/>
      <c r="Z135" s="70"/>
      <c r="AA135" s="70"/>
      <c r="AB135" s="70"/>
      <c r="AC135" s="70"/>
      <c r="AD135" s="70"/>
      <c r="AE135" s="70"/>
      <c r="AF135" s="70"/>
      <c r="AG135" s="70"/>
      <c r="AH135" s="70"/>
      <c r="AI135" s="70"/>
      <c r="AJ135" s="70"/>
    </row>
    <row r="136" spans="1:36" s="73" customFormat="1" ht="38.25" x14ac:dyDescent="0.2">
      <c r="A136" s="59" t="s">
        <v>141</v>
      </c>
      <c r="B136" s="37" t="s">
        <v>148</v>
      </c>
      <c r="C136" s="100" t="s">
        <v>29</v>
      </c>
      <c r="D136" s="112">
        <v>0</v>
      </c>
      <c r="E136" s="111"/>
      <c r="F136" s="44">
        <f>D136*E136</f>
        <v>0</v>
      </c>
      <c r="H136" s="70"/>
      <c r="I136" s="70"/>
      <c r="J136" s="70"/>
      <c r="K136" s="70"/>
      <c r="L136" s="70"/>
      <c r="M136" s="70"/>
      <c r="N136" s="70"/>
      <c r="O136" s="70"/>
      <c r="P136" s="70"/>
      <c r="Q136" s="70"/>
      <c r="R136" s="70"/>
      <c r="S136" s="70"/>
      <c r="T136" s="70"/>
      <c r="U136" s="70"/>
      <c r="V136" s="70"/>
      <c r="W136" s="70"/>
      <c r="X136" s="70"/>
      <c r="Y136" s="70"/>
      <c r="Z136" s="70"/>
      <c r="AA136" s="70"/>
      <c r="AB136" s="70"/>
      <c r="AC136" s="70"/>
      <c r="AD136" s="70"/>
      <c r="AE136" s="70"/>
      <c r="AF136" s="70"/>
      <c r="AG136" s="70"/>
      <c r="AH136" s="70"/>
      <c r="AI136" s="70"/>
      <c r="AJ136" s="70"/>
    </row>
    <row r="137" spans="1:36" s="73" customFormat="1" x14ac:dyDescent="0.2">
      <c r="A137" s="59"/>
      <c r="B137" s="37"/>
      <c r="C137" s="100"/>
      <c r="D137" s="112"/>
      <c r="E137" s="111"/>
      <c r="F137" s="44"/>
      <c r="H137" s="70"/>
      <c r="I137" s="70"/>
      <c r="J137" s="70"/>
      <c r="K137" s="70"/>
      <c r="L137" s="70"/>
      <c r="M137" s="70"/>
      <c r="N137" s="70"/>
      <c r="O137" s="70"/>
      <c r="P137" s="70"/>
      <c r="Q137" s="70"/>
      <c r="R137" s="70"/>
      <c r="S137" s="70"/>
      <c r="T137" s="70"/>
      <c r="U137" s="70"/>
      <c r="V137" s="70"/>
      <c r="W137" s="70"/>
      <c r="X137" s="70"/>
      <c r="Y137" s="70"/>
      <c r="Z137" s="70"/>
      <c r="AA137" s="70"/>
      <c r="AB137" s="70"/>
      <c r="AC137" s="70"/>
      <c r="AD137" s="70"/>
      <c r="AE137" s="70"/>
      <c r="AF137" s="70"/>
      <c r="AG137" s="70"/>
      <c r="AH137" s="70"/>
      <c r="AI137" s="70"/>
      <c r="AJ137" s="70"/>
    </row>
    <row r="138" spans="1:36" s="73" customFormat="1" ht="89.25" x14ac:dyDescent="0.2">
      <c r="A138" s="59" t="s">
        <v>142</v>
      </c>
      <c r="B138" s="37" t="s">
        <v>87</v>
      </c>
      <c r="C138" s="101" t="s">
        <v>29</v>
      </c>
      <c r="D138" s="111">
        <v>0</v>
      </c>
      <c r="E138" s="111"/>
      <c r="F138" s="44">
        <f>D138*E138</f>
        <v>0</v>
      </c>
      <c r="H138" s="70"/>
      <c r="I138" s="70"/>
      <c r="J138" s="70"/>
      <c r="K138" s="70"/>
      <c r="L138" s="70"/>
      <c r="M138" s="70"/>
      <c r="N138" s="70"/>
      <c r="O138" s="70"/>
      <c r="P138" s="70"/>
      <c r="Q138" s="70"/>
      <c r="R138" s="70"/>
      <c r="S138" s="70"/>
      <c r="T138" s="70"/>
      <c r="U138" s="70"/>
      <c r="V138" s="70"/>
      <c r="W138" s="70"/>
      <c r="X138" s="70"/>
      <c r="Y138" s="70"/>
      <c r="Z138" s="70"/>
      <c r="AA138" s="70"/>
      <c r="AB138" s="70"/>
      <c r="AC138" s="70"/>
      <c r="AD138" s="70"/>
      <c r="AE138" s="70"/>
      <c r="AF138" s="70"/>
      <c r="AG138" s="70"/>
      <c r="AH138" s="70"/>
      <c r="AI138" s="70"/>
      <c r="AJ138" s="70"/>
    </row>
    <row r="139" spans="1:36" s="73" customFormat="1" x14ac:dyDescent="0.2">
      <c r="A139" s="62"/>
      <c r="B139" s="61"/>
      <c r="C139" s="101"/>
      <c r="D139" s="111"/>
      <c r="E139" s="111"/>
      <c r="F139" s="110"/>
      <c r="H139" s="70"/>
      <c r="I139" s="70"/>
      <c r="J139" s="70"/>
      <c r="K139" s="70"/>
      <c r="L139" s="70"/>
      <c r="M139" s="70"/>
      <c r="N139" s="70"/>
      <c r="O139" s="70"/>
      <c r="P139" s="70"/>
      <c r="Q139" s="70"/>
      <c r="R139" s="70"/>
      <c r="S139" s="70"/>
      <c r="T139" s="70"/>
      <c r="U139" s="70"/>
      <c r="V139" s="70"/>
      <c r="W139" s="70"/>
      <c r="X139" s="70"/>
      <c r="Y139" s="70"/>
      <c r="Z139" s="70"/>
      <c r="AA139" s="70"/>
      <c r="AB139" s="70"/>
      <c r="AC139" s="70"/>
      <c r="AD139" s="70"/>
      <c r="AE139" s="70"/>
      <c r="AF139" s="70"/>
      <c r="AG139" s="70"/>
      <c r="AH139" s="70"/>
      <c r="AI139" s="70"/>
      <c r="AJ139" s="70"/>
    </row>
    <row r="140" spans="1:36" s="73" customFormat="1" x14ac:dyDescent="0.2">
      <c r="A140" s="50" t="s">
        <v>16</v>
      </c>
      <c r="B140" s="56" t="s">
        <v>78</v>
      </c>
      <c r="C140" s="99"/>
      <c r="D140" s="110"/>
      <c r="E140" s="110"/>
      <c r="F140" s="117">
        <f>+SUM(F134:F139)</f>
        <v>0</v>
      </c>
      <c r="H140" s="70"/>
      <c r="I140" s="70"/>
      <c r="J140" s="70"/>
      <c r="K140" s="70"/>
      <c r="L140" s="70"/>
      <c r="M140" s="70"/>
      <c r="N140" s="70"/>
      <c r="O140" s="70"/>
      <c r="P140" s="70"/>
      <c r="Q140" s="70"/>
      <c r="R140" s="70"/>
      <c r="S140" s="70"/>
      <c r="T140" s="70"/>
      <c r="U140" s="70"/>
      <c r="V140" s="70"/>
      <c r="W140" s="70"/>
      <c r="X140" s="70"/>
      <c r="Y140" s="70"/>
      <c r="Z140" s="70"/>
      <c r="AA140" s="70"/>
      <c r="AB140" s="70"/>
      <c r="AC140" s="70"/>
      <c r="AD140" s="70"/>
      <c r="AE140" s="70"/>
      <c r="AF140" s="70"/>
      <c r="AG140" s="70"/>
      <c r="AH140" s="70"/>
      <c r="AI140" s="70"/>
      <c r="AJ140" s="70"/>
    </row>
    <row r="141" spans="1:36" s="73" customFormat="1" x14ac:dyDescent="0.2">
      <c r="A141" s="50"/>
      <c r="B141" s="56"/>
      <c r="C141" s="99"/>
      <c r="D141" s="110"/>
      <c r="E141" s="110"/>
      <c r="F141" s="117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70"/>
      <c r="AD141" s="70"/>
      <c r="AE141" s="70"/>
      <c r="AF141" s="70"/>
      <c r="AG141" s="70"/>
      <c r="AH141" s="70"/>
      <c r="AI141" s="70"/>
      <c r="AJ141" s="70"/>
    </row>
    <row r="142" spans="1:36" s="73" customFormat="1" x14ac:dyDescent="0.2">
      <c r="A142" s="141" t="s">
        <v>144</v>
      </c>
      <c r="B142" s="134" t="s">
        <v>45</v>
      </c>
      <c r="C142" s="135"/>
      <c r="D142" s="125"/>
      <c r="E142" s="170"/>
      <c r="F142" s="136"/>
      <c r="H142" s="70"/>
      <c r="I142" s="70"/>
      <c r="J142" s="70"/>
      <c r="K142" s="70"/>
      <c r="L142" s="70"/>
      <c r="M142" s="70"/>
      <c r="N142" s="70"/>
      <c r="O142" s="70"/>
      <c r="P142" s="70"/>
      <c r="Q142" s="70"/>
      <c r="R142" s="70"/>
      <c r="S142" s="70"/>
      <c r="T142" s="70"/>
      <c r="U142" s="70"/>
      <c r="V142" s="70"/>
      <c r="W142" s="70"/>
      <c r="X142" s="70"/>
      <c r="Y142" s="70"/>
      <c r="Z142" s="70"/>
      <c r="AA142" s="70"/>
      <c r="AB142" s="70"/>
      <c r="AC142" s="70"/>
      <c r="AD142" s="70"/>
      <c r="AE142" s="70"/>
      <c r="AF142" s="70"/>
      <c r="AG142" s="70"/>
      <c r="AH142" s="70"/>
      <c r="AI142" s="70"/>
      <c r="AJ142" s="70"/>
    </row>
    <row r="143" spans="1:36" s="73" customFormat="1" x14ac:dyDescent="0.2">
      <c r="A143" s="139"/>
      <c r="B143" s="37"/>
      <c r="C143" s="14"/>
      <c r="D143" s="102"/>
      <c r="E143" s="109"/>
      <c r="F143" s="106"/>
      <c r="H143" s="70"/>
      <c r="I143" s="70"/>
      <c r="J143" s="70"/>
      <c r="K143" s="70"/>
      <c r="L143" s="70"/>
      <c r="M143" s="70"/>
      <c r="N143" s="70"/>
      <c r="O143" s="70"/>
      <c r="P143" s="70"/>
      <c r="Q143" s="70"/>
      <c r="R143" s="70"/>
      <c r="S143" s="70"/>
      <c r="T143" s="70"/>
      <c r="U143" s="70"/>
      <c r="V143" s="70"/>
      <c r="W143" s="70"/>
      <c r="X143" s="70"/>
      <c r="Y143" s="70"/>
      <c r="Z143" s="70"/>
      <c r="AA143" s="70"/>
      <c r="AB143" s="70"/>
      <c r="AC143" s="70"/>
      <c r="AD143" s="70"/>
      <c r="AE143" s="70"/>
      <c r="AF143" s="70"/>
      <c r="AG143" s="70"/>
      <c r="AH143" s="70"/>
      <c r="AI143" s="70"/>
      <c r="AJ143" s="70"/>
    </row>
    <row r="144" spans="1:36" s="73" customFormat="1" x14ac:dyDescent="0.2">
      <c r="A144" s="139" t="s">
        <v>145</v>
      </c>
      <c r="B144" s="63" t="s">
        <v>46</v>
      </c>
      <c r="C144" s="8" t="s">
        <v>34</v>
      </c>
      <c r="D144" s="102">
        <v>0</v>
      </c>
      <c r="E144" s="109"/>
      <c r="F144" s="44">
        <f>D144*E144</f>
        <v>0</v>
      </c>
      <c r="H144" s="70"/>
      <c r="I144" s="70"/>
      <c r="J144" s="70"/>
      <c r="K144" s="70"/>
      <c r="L144" s="70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</row>
    <row r="145" spans="1:36" s="73" customFormat="1" x14ac:dyDescent="0.2">
      <c r="A145" s="139"/>
      <c r="B145" s="4" t="s">
        <v>160</v>
      </c>
      <c r="C145" s="15"/>
      <c r="D145" s="102"/>
      <c r="E145" s="109"/>
      <c r="F145" s="102"/>
      <c r="H145" s="70"/>
      <c r="I145" s="70"/>
      <c r="J145" s="70"/>
      <c r="K145" s="70"/>
      <c r="L145" s="70"/>
      <c r="M145" s="70"/>
      <c r="N145" s="70"/>
      <c r="O145" s="70"/>
      <c r="P145" s="70"/>
      <c r="Q145" s="70"/>
      <c r="R145" s="70"/>
      <c r="S145" s="70"/>
      <c r="T145" s="70"/>
      <c r="U145" s="70"/>
      <c r="V145" s="70"/>
      <c r="W145" s="70"/>
      <c r="X145" s="70"/>
      <c r="Y145" s="70"/>
      <c r="Z145" s="70"/>
      <c r="AA145" s="70"/>
      <c r="AB145" s="70"/>
      <c r="AC145" s="70"/>
      <c r="AD145" s="70"/>
      <c r="AE145" s="70"/>
      <c r="AF145" s="70"/>
      <c r="AG145" s="70"/>
      <c r="AH145" s="70"/>
      <c r="AI145" s="70"/>
      <c r="AJ145" s="70"/>
    </row>
    <row r="146" spans="1:36" s="73" customFormat="1" ht="38.25" x14ac:dyDescent="0.2">
      <c r="A146" s="139" t="s">
        <v>146</v>
      </c>
      <c r="B146" s="63" t="s">
        <v>47</v>
      </c>
      <c r="C146" s="18" t="s">
        <v>48</v>
      </c>
      <c r="D146" s="6">
        <f>$D$22</f>
        <v>33</v>
      </c>
      <c r="E146" s="106"/>
      <c r="F146" s="44">
        <f>D146*E146</f>
        <v>0</v>
      </c>
      <c r="H146" s="70"/>
      <c r="I146" s="70"/>
      <c r="J146" s="70"/>
      <c r="K146" s="70"/>
      <c r="L146" s="70"/>
      <c r="M146" s="70"/>
      <c r="N146" s="70"/>
      <c r="O146" s="70"/>
      <c r="P146" s="70"/>
      <c r="Q146" s="70"/>
      <c r="R146" s="70"/>
      <c r="S146" s="70"/>
      <c r="T146" s="70"/>
      <c r="U146" s="70"/>
      <c r="V146" s="70"/>
      <c r="W146" s="70"/>
      <c r="X146" s="70"/>
      <c r="Y146" s="70"/>
      <c r="Z146" s="70"/>
      <c r="AA146" s="70"/>
      <c r="AB146" s="70"/>
      <c r="AC146" s="70"/>
      <c r="AD146" s="70"/>
      <c r="AE146" s="70"/>
      <c r="AF146" s="70"/>
      <c r="AG146" s="70"/>
      <c r="AH146" s="70"/>
      <c r="AI146" s="70"/>
      <c r="AJ146" s="70"/>
    </row>
    <row r="147" spans="1:36" x14ac:dyDescent="0.2">
      <c r="A147" s="139"/>
      <c r="B147" s="37"/>
      <c r="C147" s="15"/>
      <c r="D147" s="102"/>
      <c r="E147" s="109"/>
      <c r="F147" s="102"/>
    </row>
    <row r="148" spans="1:36" x14ac:dyDescent="0.2">
      <c r="A148" s="138" t="s">
        <v>143</v>
      </c>
      <c r="B148" s="13" t="s">
        <v>76</v>
      </c>
      <c r="C148" s="14"/>
      <c r="D148" s="102"/>
      <c r="E148" s="109"/>
      <c r="F148" s="108">
        <f>SUM(F144:F147)</f>
        <v>0</v>
      </c>
    </row>
    <row r="149" spans="1:36" x14ac:dyDescent="0.2">
      <c r="A149" s="146"/>
      <c r="B149" s="78"/>
      <c r="F149" s="118"/>
    </row>
    <row r="150" spans="1:36" x14ac:dyDescent="0.2">
      <c r="A150" s="146"/>
      <c r="B150" s="78"/>
      <c r="F150" s="118"/>
    </row>
    <row r="151" spans="1:36" x14ac:dyDescent="0.2">
      <c r="A151" s="146"/>
      <c r="B151" s="78"/>
      <c r="F151" s="118"/>
    </row>
    <row r="152" spans="1:36" s="73" customFormat="1" x14ac:dyDescent="0.2">
      <c r="A152" s="146"/>
      <c r="B152" s="78"/>
      <c r="C152" s="79"/>
      <c r="D152" s="77"/>
      <c r="E152" s="171"/>
      <c r="F152" s="118"/>
      <c r="H152" s="70"/>
      <c r="I152" s="70"/>
      <c r="J152" s="70"/>
      <c r="K152" s="70"/>
      <c r="L152" s="70"/>
      <c r="M152" s="70"/>
      <c r="N152" s="70"/>
      <c r="O152" s="70"/>
      <c r="P152" s="70"/>
      <c r="Q152" s="70"/>
      <c r="R152" s="70"/>
      <c r="S152" s="70"/>
      <c r="T152" s="70"/>
      <c r="U152" s="70"/>
      <c r="V152" s="70"/>
      <c r="W152" s="70"/>
      <c r="X152" s="70"/>
      <c r="Y152" s="70"/>
      <c r="Z152" s="70"/>
      <c r="AA152" s="70"/>
      <c r="AB152" s="70"/>
      <c r="AC152" s="70"/>
      <c r="AD152" s="70"/>
      <c r="AE152" s="70"/>
      <c r="AF152" s="70"/>
      <c r="AG152" s="70"/>
      <c r="AH152" s="70"/>
      <c r="AI152" s="70"/>
      <c r="AJ152" s="70"/>
    </row>
    <row r="153" spans="1:36" s="73" customFormat="1" x14ac:dyDescent="0.2">
      <c r="A153" s="146"/>
      <c r="B153" s="78"/>
      <c r="C153" s="79"/>
      <c r="D153" s="77"/>
      <c r="E153" s="172"/>
      <c r="F153" s="118"/>
      <c r="H153" s="70"/>
      <c r="I153" s="70"/>
      <c r="J153" s="70"/>
      <c r="K153" s="70"/>
      <c r="L153" s="70"/>
      <c r="M153" s="70"/>
      <c r="N153" s="70"/>
      <c r="O153" s="70"/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0"/>
      <c r="AD153" s="70"/>
      <c r="AE153" s="70"/>
      <c r="AF153" s="70"/>
      <c r="AG153" s="70"/>
      <c r="AH153" s="70"/>
      <c r="AI153" s="70"/>
      <c r="AJ153" s="70"/>
    </row>
    <row r="154" spans="1:36" s="73" customFormat="1" x14ac:dyDescent="0.2">
      <c r="A154" s="147"/>
      <c r="B154" s="67"/>
      <c r="C154" s="79"/>
      <c r="D154" s="77"/>
      <c r="E154" s="171"/>
      <c r="F154" s="119"/>
      <c r="H154" s="70"/>
      <c r="I154" s="70"/>
      <c r="J154" s="70"/>
      <c r="K154" s="70"/>
      <c r="L154" s="70"/>
      <c r="M154" s="70"/>
      <c r="N154" s="70"/>
      <c r="O154" s="70"/>
      <c r="P154" s="70"/>
      <c r="Q154" s="70"/>
      <c r="R154" s="70"/>
      <c r="S154" s="70"/>
      <c r="T154" s="70"/>
      <c r="U154" s="70"/>
      <c r="V154" s="70"/>
      <c r="W154" s="70"/>
      <c r="X154" s="70"/>
      <c r="Y154" s="70"/>
      <c r="Z154" s="70"/>
      <c r="AA154" s="70"/>
      <c r="AB154" s="70"/>
      <c r="AC154" s="70"/>
      <c r="AD154" s="70"/>
      <c r="AE154" s="70"/>
      <c r="AF154" s="70"/>
      <c r="AG154" s="70"/>
      <c r="AH154" s="70"/>
      <c r="AI154" s="70"/>
      <c r="AJ154" s="70"/>
    </row>
    <row r="155" spans="1:36" s="73" customFormat="1" x14ac:dyDescent="0.2">
      <c r="A155" s="147"/>
      <c r="B155" s="67"/>
      <c r="C155" s="79"/>
      <c r="D155" s="77"/>
      <c r="E155" s="171"/>
      <c r="F155" s="119"/>
      <c r="H155" s="70"/>
      <c r="I155" s="70"/>
      <c r="J155" s="70"/>
      <c r="K155" s="70"/>
      <c r="L155" s="70"/>
      <c r="M155" s="70"/>
      <c r="N155" s="70"/>
      <c r="O155" s="70"/>
      <c r="P155" s="70"/>
      <c r="Q155" s="70"/>
      <c r="R155" s="70"/>
      <c r="S155" s="70"/>
      <c r="T155" s="70"/>
      <c r="U155" s="70"/>
      <c r="V155" s="70"/>
      <c r="W155" s="70"/>
      <c r="X155" s="70"/>
      <c r="Y155" s="70"/>
      <c r="Z155" s="70"/>
      <c r="AA155" s="70"/>
      <c r="AB155" s="70"/>
      <c r="AC155" s="70"/>
      <c r="AD155" s="70"/>
      <c r="AE155" s="70"/>
      <c r="AF155" s="70"/>
      <c r="AG155" s="70"/>
      <c r="AH155" s="70"/>
      <c r="AI155" s="70"/>
      <c r="AJ155" s="70"/>
    </row>
    <row r="156" spans="1:36" s="73" customFormat="1" x14ac:dyDescent="0.2">
      <c r="A156" s="147"/>
      <c r="B156" s="67"/>
      <c r="C156" s="79"/>
      <c r="D156" s="77"/>
      <c r="E156" s="171"/>
      <c r="F156" s="119"/>
      <c r="H156" s="70"/>
      <c r="I156" s="70"/>
      <c r="J156" s="70"/>
      <c r="K156" s="70"/>
      <c r="L156" s="70"/>
      <c r="M156" s="70"/>
      <c r="N156" s="70"/>
      <c r="O156" s="70"/>
      <c r="P156" s="70"/>
      <c r="Q156" s="70"/>
      <c r="R156" s="70"/>
      <c r="S156" s="70"/>
      <c r="T156" s="70"/>
      <c r="U156" s="70"/>
      <c r="V156" s="70"/>
      <c r="W156" s="70"/>
      <c r="X156" s="70"/>
      <c r="Y156" s="70"/>
      <c r="Z156" s="70"/>
      <c r="AA156" s="70"/>
      <c r="AB156" s="70"/>
      <c r="AC156" s="70"/>
      <c r="AD156" s="70"/>
      <c r="AE156" s="70"/>
      <c r="AF156" s="70"/>
      <c r="AG156" s="70"/>
      <c r="AH156" s="70"/>
      <c r="AI156" s="70"/>
      <c r="AJ156" s="70"/>
    </row>
    <row r="157" spans="1:36" s="73" customFormat="1" x14ac:dyDescent="0.2">
      <c r="A157" s="147"/>
      <c r="B157" s="67"/>
      <c r="C157" s="79"/>
      <c r="D157" s="77"/>
      <c r="E157" s="171"/>
      <c r="F157" s="119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70"/>
      <c r="AD157" s="70"/>
      <c r="AE157" s="70"/>
      <c r="AF157" s="70"/>
      <c r="AG157" s="70"/>
      <c r="AH157" s="70"/>
      <c r="AI157" s="70"/>
      <c r="AJ157" s="70"/>
    </row>
    <row r="158" spans="1:36" s="73" customFormat="1" x14ac:dyDescent="0.2">
      <c r="A158" s="147"/>
      <c r="B158" s="67"/>
      <c r="C158" s="79"/>
      <c r="D158" s="77"/>
      <c r="E158" s="171"/>
      <c r="F158" s="119"/>
      <c r="H158" s="70"/>
      <c r="I158" s="70"/>
      <c r="J158" s="70"/>
      <c r="K158" s="70"/>
      <c r="L158" s="70"/>
      <c r="M158" s="70"/>
      <c r="N158" s="70"/>
      <c r="O158" s="70"/>
      <c r="P158" s="70"/>
      <c r="Q158" s="70"/>
      <c r="R158" s="70"/>
      <c r="S158" s="70"/>
      <c r="T158" s="70"/>
      <c r="U158" s="70"/>
      <c r="V158" s="70"/>
      <c r="W158" s="70"/>
      <c r="X158" s="70"/>
      <c r="Y158" s="70"/>
      <c r="Z158" s="70"/>
      <c r="AA158" s="70"/>
      <c r="AB158" s="70"/>
      <c r="AC158" s="70"/>
      <c r="AD158" s="70"/>
      <c r="AE158" s="70"/>
      <c r="AF158" s="70"/>
      <c r="AG158" s="70"/>
      <c r="AH158" s="70"/>
      <c r="AI158" s="70"/>
      <c r="AJ158" s="70"/>
    </row>
    <row r="159" spans="1:36" s="73" customFormat="1" x14ac:dyDescent="0.2">
      <c r="A159" s="147"/>
      <c r="B159" s="67"/>
      <c r="C159" s="75"/>
      <c r="D159" s="77"/>
      <c r="E159" s="114"/>
      <c r="F159" s="114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70"/>
      <c r="AD159" s="70"/>
      <c r="AE159" s="70"/>
      <c r="AF159" s="70"/>
      <c r="AG159" s="70"/>
      <c r="AH159" s="70"/>
      <c r="AI159" s="70"/>
      <c r="AJ159" s="70"/>
    </row>
    <row r="160" spans="1:36" s="73" customFormat="1" x14ac:dyDescent="0.2">
      <c r="A160" s="147"/>
      <c r="B160" s="67"/>
      <c r="C160" s="75"/>
      <c r="D160" s="77"/>
      <c r="E160" s="114"/>
      <c r="F160" s="114"/>
      <c r="H160" s="70"/>
      <c r="I160" s="70"/>
      <c r="J160" s="70"/>
      <c r="K160" s="70"/>
      <c r="L160" s="70"/>
      <c r="M160" s="70"/>
      <c r="N160" s="70"/>
      <c r="O160" s="70"/>
      <c r="P160" s="70"/>
      <c r="Q160" s="70"/>
      <c r="R160" s="70"/>
      <c r="S160" s="70"/>
      <c r="T160" s="70"/>
      <c r="U160" s="70"/>
      <c r="V160" s="70"/>
      <c r="W160" s="70"/>
      <c r="X160" s="70"/>
      <c r="Y160" s="70"/>
      <c r="Z160" s="70"/>
      <c r="AA160" s="70"/>
      <c r="AB160" s="70"/>
      <c r="AC160" s="70"/>
      <c r="AD160" s="70"/>
      <c r="AE160" s="70"/>
      <c r="AF160" s="70"/>
      <c r="AG160" s="70"/>
      <c r="AH160" s="70"/>
      <c r="AI160" s="70"/>
      <c r="AJ160" s="70"/>
    </row>
    <row r="161" spans="1:36" s="73" customFormat="1" x14ac:dyDescent="0.2">
      <c r="A161" s="147"/>
      <c r="B161" s="67"/>
      <c r="C161" s="75"/>
      <c r="D161" s="77"/>
      <c r="E161" s="114"/>
      <c r="F161" s="114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  <c r="W161" s="70"/>
      <c r="X161" s="70"/>
      <c r="Y161" s="70"/>
      <c r="Z161" s="70"/>
      <c r="AA161" s="70"/>
      <c r="AB161" s="70"/>
      <c r="AC161" s="70"/>
      <c r="AD161" s="70"/>
      <c r="AE161" s="70"/>
      <c r="AF161" s="70"/>
      <c r="AG161" s="70"/>
      <c r="AH161" s="70"/>
      <c r="AI161" s="70"/>
      <c r="AJ161" s="70"/>
    </row>
    <row r="162" spans="1:36" s="73" customFormat="1" x14ac:dyDescent="0.2">
      <c r="A162" s="147"/>
      <c r="B162" s="67"/>
      <c r="C162" s="75"/>
      <c r="D162" s="77"/>
      <c r="E162" s="114"/>
      <c r="F162" s="114"/>
      <c r="H162" s="70"/>
      <c r="I162" s="70"/>
      <c r="J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  <c r="V162" s="70"/>
      <c r="W162" s="70"/>
      <c r="X162" s="70"/>
      <c r="Y162" s="70"/>
      <c r="Z162" s="70"/>
      <c r="AA162" s="70"/>
      <c r="AB162" s="70"/>
      <c r="AC162" s="70"/>
      <c r="AD162" s="70"/>
      <c r="AE162" s="70"/>
      <c r="AF162" s="70"/>
      <c r="AG162" s="70"/>
      <c r="AH162" s="70"/>
      <c r="AI162" s="70"/>
      <c r="AJ162" s="70"/>
    </row>
    <row r="163" spans="1:36" s="73" customFormat="1" x14ac:dyDescent="0.2">
      <c r="A163" s="147"/>
      <c r="B163" s="67"/>
      <c r="C163" s="75"/>
      <c r="D163" s="77"/>
      <c r="E163" s="114"/>
      <c r="F163" s="114"/>
      <c r="H163" s="70"/>
      <c r="I163" s="70"/>
      <c r="J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  <c r="V163" s="70"/>
      <c r="W163" s="70"/>
      <c r="X163" s="70"/>
      <c r="Y163" s="70"/>
      <c r="Z163" s="70"/>
      <c r="AA163" s="70"/>
      <c r="AB163" s="70"/>
      <c r="AC163" s="70"/>
      <c r="AD163" s="70"/>
      <c r="AE163" s="70"/>
      <c r="AF163" s="70"/>
      <c r="AG163" s="70"/>
      <c r="AH163" s="70"/>
      <c r="AI163" s="70"/>
      <c r="AJ163" s="70"/>
    </row>
    <row r="164" spans="1:36" s="73" customFormat="1" x14ac:dyDescent="0.2">
      <c r="A164" s="147"/>
      <c r="B164" s="67"/>
      <c r="C164" s="75"/>
      <c r="D164" s="77"/>
      <c r="E164" s="114"/>
      <c r="F164" s="114"/>
      <c r="H164" s="70"/>
      <c r="I164" s="70"/>
      <c r="J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  <c r="V164" s="70"/>
      <c r="W164" s="70"/>
      <c r="X164" s="70"/>
      <c r="Y164" s="70"/>
      <c r="Z164" s="70"/>
      <c r="AA164" s="70"/>
      <c r="AB164" s="70"/>
      <c r="AC164" s="70"/>
      <c r="AD164" s="70"/>
      <c r="AE164" s="70"/>
      <c r="AF164" s="70"/>
      <c r="AG164" s="70"/>
      <c r="AH164" s="70"/>
      <c r="AI164" s="70"/>
      <c r="AJ164" s="70"/>
    </row>
    <row r="165" spans="1:36" s="73" customFormat="1" x14ac:dyDescent="0.2">
      <c r="A165" s="147"/>
      <c r="B165" s="67"/>
      <c r="C165" s="75"/>
      <c r="D165" s="77"/>
      <c r="E165" s="114"/>
      <c r="F165" s="114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  <c r="AD165" s="70"/>
      <c r="AE165" s="70"/>
      <c r="AF165" s="70"/>
      <c r="AG165" s="70"/>
      <c r="AH165" s="70"/>
      <c r="AI165" s="70"/>
      <c r="AJ165" s="70"/>
    </row>
    <row r="166" spans="1:36" s="73" customFormat="1" x14ac:dyDescent="0.2">
      <c r="A166" s="147"/>
      <c r="B166" s="67"/>
      <c r="C166" s="75"/>
      <c r="D166" s="77"/>
      <c r="E166" s="114"/>
      <c r="F166" s="114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  <c r="AH166" s="70"/>
      <c r="AI166" s="70"/>
      <c r="AJ166" s="70"/>
    </row>
    <row r="167" spans="1:36" s="73" customFormat="1" x14ac:dyDescent="0.2">
      <c r="A167" s="147"/>
      <c r="B167" s="67"/>
      <c r="C167" s="75"/>
      <c r="D167" s="77"/>
      <c r="E167" s="114"/>
      <c r="F167" s="114"/>
      <c r="H167" s="70"/>
      <c r="I167" s="70"/>
      <c r="J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  <c r="V167" s="70"/>
      <c r="W167" s="70"/>
      <c r="X167" s="70"/>
      <c r="Y167" s="70"/>
      <c r="Z167" s="70"/>
      <c r="AA167" s="70"/>
      <c r="AB167" s="70"/>
      <c r="AC167" s="70"/>
      <c r="AD167" s="70"/>
      <c r="AE167" s="70"/>
      <c r="AF167" s="70"/>
      <c r="AG167" s="70"/>
      <c r="AH167" s="70"/>
      <c r="AI167" s="70"/>
      <c r="AJ167" s="70"/>
    </row>
    <row r="168" spans="1:36" s="73" customFormat="1" x14ac:dyDescent="0.2">
      <c r="A168" s="147"/>
      <c r="B168" s="67"/>
      <c r="C168" s="75"/>
      <c r="D168" s="77"/>
      <c r="E168" s="114"/>
      <c r="F168" s="114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70"/>
      <c r="AD168" s="70"/>
      <c r="AE168" s="70"/>
      <c r="AF168" s="70"/>
      <c r="AG168" s="70"/>
      <c r="AH168" s="70"/>
      <c r="AI168" s="70"/>
      <c r="AJ168" s="70"/>
    </row>
    <row r="169" spans="1:36" x14ac:dyDescent="0.2">
      <c r="C169" s="75"/>
      <c r="E169" s="114"/>
      <c r="F169" s="114"/>
    </row>
    <row r="170" spans="1:36" x14ac:dyDescent="0.2">
      <c r="C170" s="75"/>
      <c r="E170" s="114"/>
      <c r="F170" s="114"/>
    </row>
  </sheetData>
  <mergeCells count="1">
    <mergeCell ref="A1:F2"/>
  </mergeCells>
  <pageMargins left="0.70866141732283472" right="0.70866141732283472" top="0.74803149606299213" bottom="0.74803149606299213" header="0.31496062992125984" footer="0.31496062992125984"/>
  <pageSetup paperSize="9" scale="98" fitToHeight="0" orientation="portrait" r:id="rId1"/>
  <headerFooter>
    <oddFooter>&amp;C&amp;A</oddFooter>
  </headerFooter>
  <rowBreaks count="2" manualBreakCount="2">
    <brk id="39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5</vt:i4>
      </vt:variant>
    </vt:vector>
  </HeadingPairs>
  <TitlesOfParts>
    <vt:vector size="12" baseType="lpstr">
      <vt:lpstr>Rekapitulacija</vt:lpstr>
      <vt:lpstr>Skupna_dok</vt:lpstr>
      <vt:lpstr>kanal TL-VL</vt:lpstr>
      <vt:lpstr>kanal VL1</vt:lpstr>
      <vt:lpstr>kanal VL1.1</vt:lpstr>
      <vt:lpstr>kanal VL2</vt:lpstr>
      <vt:lpstr>kanal VZ</vt:lpstr>
      <vt:lpstr>'kanal TL-VL'!Tiskanje_naslovov</vt:lpstr>
      <vt:lpstr>'kanal VL1'!Tiskanje_naslovov</vt:lpstr>
      <vt:lpstr>'kanal VL1.1'!Tiskanje_naslovov</vt:lpstr>
      <vt:lpstr>'kanal VL2'!Tiskanje_naslovov</vt:lpstr>
      <vt:lpstr>'kanal VZ'!Tiskanje_naslovov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Uporabnica</dc:creator>
  <cp:lastModifiedBy>Dejan Stevanić</cp:lastModifiedBy>
  <cp:lastPrinted>2025-10-02T06:43:56Z</cp:lastPrinted>
  <dcterms:created xsi:type="dcterms:W3CDTF">2022-01-04T13:14:08Z</dcterms:created>
  <dcterms:modified xsi:type="dcterms:W3CDTF">2026-01-06T11:14:08Z</dcterms:modified>
</cp:coreProperties>
</file>